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19140" windowHeight="6840"/>
  </bookViews>
  <sheets>
    <sheet name="Ringkasan LRA" sheetId="2" r:id="rId1"/>
    <sheet name="Sheet3" sheetId="3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E85" i="2" l="1"/>
  <c r="D85" i="2"/>
  <c r="F85" i="2" s="1"/>
  <c r="F84" i="2"/>
  <c r="F83" i="2"/>
  <c r="F82" i="2"/>
  <c r="F81" i="2"/>
  <c r="D78" i="2"/>
  <c r="D87" i="2" s="1"/>
  <c r="F77" i="2"/>
  <c r="F76" i="2"/>
  <c r="F75" i="2"/>
  <c r="F74" i="2"/>
  <c r="F73" i="2"/>
  <c r="E72" i="2"/>
  <c r="E78" i="2" s="1"/>
  <c r="E51" i="2"/>
  <c r="D51" i="2"/>
  <c r="E50" i="2"/>
  <c r="D50" i="2"/>
  <c r="E49" i="2"/>
  <c r="D49" i="2"/>
  <c r="D48" i="2" s="1"/>
  <c r="E46" i="2"/>
  <c r="D46" i="2"/>
  <c r="E45" i="2"/>
  <c r="D45" i="2"/>
  <c r="E44" i="2"/>
  <c r="D44" i="2"/>
  <c r="E43" i="2"/>
  <c r="F43" i="2" s="1"/>
  <c r="G43" i="2" s="1"/>
  <c r="D43" i="2"/>
  <c r="E42" i="2"/>
  <c r="D42" i="2"/>
  <c r="E41" i="2"/>
  <c r="F41" i="2" s="1"/>
  <c r="D41" i="2"/>
  <c r="E40" i="2"/>
  <c r="F40" i="2" s="1"/>
  <c r="D40" i="2"/>
  <c r="E39" i="2"/>
  <c r="F39" i="2" s="1"/>
  <c r="G39" i="2" s="1"/>
  <c r="D39" i="2"/>
  <c r="E32" i="2"/>
  <c r="F32" i="2" s="1"/>
  <c r="G32" i="2" s="1"/>
  <c r="E31" i="2"/>
  <c r="F31" i="2" s="1"/>
  <c r="G31" i="2" s="1"/>
  <c r="E30" i="2"/>
  <c r="E27" i="2" s="1"/>
  <c r="D30" i="2"/>
  <c r="E29" i="2"/>
  <c r="D29" i="2"/>
  <c r="F28" i="2"/>
  <c r="E28" i="2"/>
  <c r="D28" i="2"/>
  <c r="E25" i="2"/>
  <c r="D25" i="2"/>
  <c r="E24" i="2"/>
  <c r="D24" i="2"/>
  <c r="E23" i="2"/>
  <c r="D23" i="2"/>
  <c r="D22" i="2" s="1"/>
  <c r="E20" i="2"/>
  <c r="D20" i="2"/>
  <c r="E19" i="2"/>
  <c r="D19" i="2"/>
  <c r="E18" i="2"/>
  <c r="D18" i="2"/>
  <c r="E17" i="2"/>
  <c r="F17" i="2" s="1"/>
  <c r="G17" i="2" s="1"/>
  <c r="D17" i="2"/>
  <c r="F45" i="2" l="1"/>
  <c r="G45" i="2" s="1"/>
  <c r="F25" i="2"/>
  <c r="G25" i="2" s="1"/>
  <c r="F19" i="2"/>
  <c r="G19" i="2" s="1"/>
  <c r="F50" i="2"/>
  <c r="G50" i="2" s="1"/>
  <c r="F18" i="2"/>
  <c r="G18" i="2" s="1"/>
  <c r="F20" i="2"/>
  <c r="G20" i="2" s="1"/>
  <c r="D38" i="2"/>
  <c r="D53" i="2" s="1"/>
  <c r="F51" i="2"/>
  <c r="G51" i="2" s="1"/>
  <c r="F24" i="2"/>
  <c r="G24" i="2" s="1"/>
  <c r="F42" i="2"/>
  <c r="G42" i="2" s="1"/>
  <c r="F30" i="2"/>
  <c r="G30" i="2" s="1"/>
  <c r="F49" i="2"/>
  <c r="G49" i="2" s="1"/>
  <c r="D16" i="2"/>
  <c r="F23" i="2"/>
  <c r="G23" i="2" s="1"/>
  <c r="F44" i="2"/>
  <c r="G44" i="2" s="1"/>
  <c r="F78" i="2"/>
  <c r="G78" i="2" s="1"/>
  <c r="E87" i="2"/>
  <c r="F87" i="2" s="1"/>
  <c r="G87" i="2" s="1"/>
  <c r="D27" i="2"/>
  <c r="D33" i="2" s="1"/>
  <c r="D56" i="2" s="1"/>
  <c r="D90" i="2" s="1"/>
  <c r="E22" i="2"/>
  <c r="F29" i="2"/>
  <c r="F27" i="2" s="1"/>
  <c r="G27" i="2" s="1"/>
  <c r="E38" i="2"/>
  <c r="F46" i="2"/>
  <c r="G46" i="2" s="1"/>
  <c r="E48" i="2"/>
  <c r="F72" i="2"/>
  <c r="G72" i="2" s="1"/>
  <c r="E16" i="2"/>
  <c r="F16" i="2" s="1"/>
  <c r="G16" i="2" s="1"/>
  <c r="F48" i="2" l="1"/>
  <c r="G48" i="2" s="1"/>
  <c r="F22" i="2"/>
  <c r="G22" i="2" s="1"/>
  <c r="E33" i="2"/>
  <c r="F38" i="2"/>
  <c r="G38" i="2" s="1"/>
  <c r="E53" i="2"/>
  <c r="F53" i="2" l="1"/>
  <c r="G53" i="2" s="1"/>
  <c r="E56" i="2"/>
  <c r="F33" i="2"/>
  <c r="G33" i="2" s="1"/>
  <c r="E90" i="2" l="1"/>
  <c r="F56" i="2"/>
  <c r="G56" i="2" s="1"/>
  <c r="F90" i="2" l="1"/>
  <c r="G90" i="2" s="1"/>
</calcChain>
</file>

<file path=xl/comments1.xml><?xml version="1.0" encoding="utf-8"?>
<comments xmlns="http://schemas.openxmlformats.org/spreadsheetml/2006/main">
  <authors>
    <author>user</author>
  </authors>
  <commentList>
    <comment ref="E2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koreksi penerimaan dr pengembalian bendahara pengeluaran 21.102.290,03</t>
        </r>
      </text>
    </comment>
  </commentList>
</comments>
</file>

<file path=xl/sharedStrings.xml><?xml version="1.0" encoding="utf-8"?>
<sst xmlns="http://schemas.openxmlformats.org/spreadsheetml/2006/main" count="105" uniqueCount="103">
  <si>
    <t>PROVINSI KEPULAUAN BANGKA BELITUNG</t>
  </si>
  <si>
    <t>ANGGARAN SETELAH PERUBAHAN</t>
  </si>
  <si>
    <t>REALISASI</t>
  </si>
  <si>
    <t>(Rp)</t>
  </si>
  <si>
    <t>%</t>
  </si>
  <si>
    <t>BELANJA DAERAH</t>
  </si>
  <si>
    <t>Belanja Pegawai</t>
  </si>
  <si>
    <t>Belanja Barang dan Jasa</t>
  </si>
  <si>
    <t>Belanja Subsidi</t>
  </si>
  <si>
    <t>Belanja Hibah</t>
  </si>
  <si>
    <t>Belanja Bantuan Sosial</t>
  </si>
  <si>
    <t>Belanja Tidak Terduga</t>
  </si>
  <si>
    <t>RINGKASAN LAPORAN REALISASI ANGGARAN PENDAPATAN DAN BELANJA DAERAH</t>
  </si>
  <si>
    <t xml:space="preserve">TAHUN ANGGARAN 2016 </t>
  </si>
  <si>
    <t>NO.       URUT</t>
  </si>
  <si>
    <t>URAIAN</t>
  </si>
  <si>
    <t>JUMLAH (Rp)</t>
  </si>
  <si>
    <t>BERTAMBAH/(BERKURANG)</t>
  </si>
  <si>
    <t>PENDAPATAN DAERAH</t>
  </si>
  <si>
    <t>4.1</t>
  </si>
  <si>
    <t>Pendapatan Asli Daerah</t>
  </si>
  <si>
    <t>4.1.1</t>
  </si>
  <si>
    <t>Pajak Daerah</t>
  </si>
  <si>
    <t>4.1.2</t>
  </si>
  <si>
    <t>Retribusi Daerah</t>
  </si>
  <si>
    <t>4.1.3</t>
  </si>
  <si>
    <t>Hasil Pengelolaan Kekayaan Daerah yang Dipisahkan</t>
  </si>
  <si>
    <t>4.1.4</t>
  </si>
  <si>
    <t>Lain-Lain Pendapatan Asli Daerah yang Sah</t>
  </si>
  <si>
    <t>4.2</t>
  </si>
  <si>
    <t>Dana Perimbangan</t>
  </si>
  <si>
    <t>4.2.1</t>
  </si>
  <si>
    <t>Bagi Hasil Pajak/Bagi Hasil Bukan Pajak</t>
  </si>
  <si>
    <t>4.2.2</t>
  </si>
  <si>
    <t>Dana Alokasi Umum</t>
  </si>
  <si>
    <t>4.2.3</t>
  </si>
  <si>
    <t>Dana Alokasi Khusus</t>
  </si>
  <si>
    <t>4.3</t>
  </si>
  <si>
    <t>Lain-lain Pendapatan yang Sah</t>
  </si>
  <si>
    <t>4.3.1</t>
  </si>
  <si>
    <t>Hibah</t>
  </si>
  <si>
    <t>-</t>
  </si>
  <si>
    <t>4.3.2</t>
  </si>
  <si>
    <t>Dana Darurat</t>
  </si>
  <si>
    <t>4.3.4</t>
  </si>
  <si>
    <t>Dana Penyesuaian dan Otonomi Khusus</t>
  </si>
  <si>
    <t>4.3.6</t>
  </si>
  <si>
    <t>Sumbangan Pihak Ketiga</t>
  </si>
  <si>
    <t>4.3.7</t>
  </si>
  <si>
    <t>Pendapatan Lainnya</t>
  </si>
  <si>
    <t>Jumlah Pendapatan</t>
  </si>
  <si>
    <t>2.1</t>
  </si>
  <si>
    <t>Belanja Tidak Langsung</t>
  </si>
  <si>
    <t>2.1.1</t>
  </si>
  <si>
    <t>2.1.2</t>
  </si>
  <si>
    <t>Belanja Bunga</t>
  </si>
  <si>
    <t>2.1.3</t>
  </si>
  <si>
    <t>2.1.4</t>
  </si>
  <si>
    <t>2.1.5</t>
  </si>
  <si>
    <t>2.1.6</t>
  </si>
  <si>
    <t>Belanja Bagi Hasil kepada Provinsi/Kabupaten/Kota dan Pemerintah Desa</t>
  </si>
  <si>
    <t>2.1.7</t>
  </si>
  <si>
    <t>Belanja Bantuan Keuangan kepada Provinsi/Kabupaten/Kota dan Pemerintah Desa</t>
  </si>
  <si>
    <t>2.1.8</t>
  </si>
  <si>
    <t>2.2</t>
  </si>
  <si>
    <t>Belanja Langsung</t>
  </si>
  <si>
    <t>2.2.1</t>
  </si>
  <si>
    <t>2.2.2</t>
  </si>
  <si>
    <t>2.2.3</t>
  </si>
  <si>
    <t>Belanja Modal</t>
  </si>
  <si>
    <t>Jumlah Belanja</t>
  </si>
  <si>
    <t>Surplus/(Defisit)</t>
  </si>
  <si>
    <t>PEMBIAYAAN DAERAH</t>
  </si>
  <si>
    <t>3.1</t>
  </si>
  <si>
    <t>Penerimaan Pembiayaan</t>
  </si>
  <si>
    <t>3.1.1</t>
  </si>
  <si>
    <t>Penggunaan Sisa Lebih Perhitungan Anggaran (SiLPA)</t>
  </si>
  <si>
    <t>3.1.2</t>
  </si>
  <si>
    <t>Pencairan Dana Cadangan</t>
  </si>
  <si>
    <t>3.1.3</t>
  </si>
  <si>
    <t>Hasil Penjualan Kekayaan Daerah yang Dipisahkan</t>
  </si>
  <si>
    <t>3.1.4</t>
  </si>
  <si>
    <t>Penerimaan Pinjaman Daerah</t>
  </si>
  <si>
    <t>3.1.5</t>
  </si>
  <si>
    <t>Penerimaan kembali Pemberian Pinjaman Daerah</t>
  </si>
  <si>
    <t>3.1.6</t>
  </si>
  <si>
    <t>Penerimaan Piutang Daerah</t>
  </si>
  <si>
    <t>Jumlah Penerimaan Pembiayaan</t>
  </si>
  <si>
    <t>3.2</t>
  </si>
  <si>
    <t>Pengeluaran Pembiayaan</t>
  </si>
  <si>
    <t>3.2.1</t>
  </si>
  <si>
    <t>Pembentukan Dana cadangan</t>
  </si>
  <si>
    <t>3.2.2</t>
  </si>
  <si>
    <t>Penyertaan Modal (Investasi) Pemerintah Daerah</t>
  </si>
  <si>
    <t>3.2.3</t>
  </si>
  <si>
    <t>Pembayaran Pokok Utang</t>
  </si>
  <si>
    <t>3.2.4</t>
  </si>
  <si>
    <t>Pemberian Pinjaman Daerah</t>
  </si>
  <si>
    <t>Jumlah Pengeluaran Pembiayaan</t>
  </si>
  <si>
    <t>Pembiayaan Neto</t>
  </si>
  <si>
    <t>3.3</t>
  </si>
  <si>
    <t>Sisa Lebih Pembiayaan Anggaran Tahun Berkenaan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</si>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</sst>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p&quot;* #,##0.00_);_(&quot;Rp&quot;* \(#,##0.00\);_(&quot;Rp&quot;* &quot;-&quot;??_);_(@_)"/>
    <numFmt numFmtId="43" formatCode="_(* #,##0.00_);_(* \(#,##0.00\);_(* &quot;-&quot;??_);_(@_)"/>
    <numFmt numFmtId="164" formatCode="_-* #,##0_-;\-* #,##0_-;_-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10"/>
      <color indexed="1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7"/>
      <name val="Tahoma"/>
      <family val="2"/>
    </font>
    <font>
      <sz val="12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40">
    <xf numFmtId="0" fontId="0" fillId="0" borderId="0" xfId="0"/>
    <xf numFmtId="0" fontId="2" fillId="0" borderId="0" xfId="2"/>
    <xf numFmtId="0" fontId="4" fillId="0" borderId="0" xfId="2" applyFont="1" applyBorder="1" applyAlignment="1">
      <alignment horizontal="center"/>
    </xf>
    <xf numFmtId="0" fontId="6" fillId="4" borderId="17" xfId="2" applyFont="1" applyFill="1" applyBorder="1" applyAlignment="1">
      <alignment horizontal="center"/>
    </xf>
    <xf numFmtId="0" fontId="6" fillId="4" borderId="18" xfId="2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2" applyFont="1" applyFill="1" applyBorder="1" applyAlignment="1">
      <alignment horizontal="center"/>
    </xf>
    <xf numFmtId="4" fontId="2" fillId="0" borderId="0" xfId="2" applyNumberFormat="1"/>
    <xf numFmtId="0" fontId="7" fillId="2" borderId="13" xfId="2" applyFont="1" applyFill="1" applyBorder="1" applyAlignment="1">
      <alignment horizontal="center"/>
    </xf>
    <xf numFmtId="0" fontId="7" fillId="2" borderId="21" xfId="2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2" xfId="2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/>
    </xf>
    <xf numFmtId="0" fontId="4" fillId="0" borderId="13" xfId="2" applyFont="1" applyBorder="1" applyAlignment="1">
      <alignment horizontal="left"/>
    </xf>
    <xf numFmtId="0" fontId="4" fillId="0" borderId="21" xfId="2" applyFont="1" applyBorder="1" applyAlignment="1">
      <alignment horizontal="justify"/>
    </xf>
    <xf numFmtId="0" fontId="7" fillId="0" borderId="2" xfId="2" applyFont="1" applyBorder="1"/>
    <xf numFmtId="0" fontId="7" fillId="3" borderId="7" xfId="2" applyFont="1" applyFill="1" applyBorder="1"/>
    <xf numFmtId="0" fontId="7" fillId="0" borderId="7" xfId="2" applyFont="1" applyBorder="1"/>
    <xf numFmtId="0" fontId="7" fillId="0" borderId="22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4" fillId="0" borderId="4" xfId="2" applyFont="1" applyBorder="1" applyAlignment="1">
      <alignment horizontal="justify"/>
    </xf>
    <xf numFmtId="43" fontId="4" fillId="0" borderId="23" xfId="2" quotePrefix="1" applyNumberFormat="1" applyFont="1" applyBorder="1" applyAlignment="1"/>
    <xf numFmtId="43" fontId="4" fillId="3" borderId="23" xfId="2" quotePrefix="1" applyNumberFormat="1" applyFont="1" applyFill="1" applyBorder="1" applyAlignment="1"/>
    <xf numFmtId="43" fontId="4" fillId="0" borderId="4" xfId="2" quotePrefix="1" applyNumberFormat="1" applyFont="1" applyBorder="1" applyAlignment="1"/>
    <xf numFmtId="10" fontId="4" fillId="0" borderId="16" xfId="2" applyNumberFormat="1" applyFont="1" applyBorder="1" applyAlignment="1">
      <alignment horizontal="center"/>
    </xf>
    <xf numFmtId="0" fontId="7" fillId="0" borderId="13" xfId="2" applyFont="1" applyBorder="1" applyAlignment="1">
      <alignment horizontal="left"/>
    </xf>
    <xf numFmtId="0" fontId="7" fillId="0" borderId="21" xfId="2" applyFont="1" applyBorder="1" applyAlignment="1">
      <alignment horizontal="justify"/>
    </xf>
    <xf numFmtId="43" fontId="7" fillId="0" borderId="7" xfId="2" applyNumberFormat="1" applyFont="1" applyBorder="1"/>
    <xf numFmtId="43" fontId="7" fillId="3" borderId="7" xfId="2" applyNumberFormat="1" applyFont="1" applyFill="1" applyBorder="1"/>
    <xf numFmtId="43" fontId="7" fillId="0" borderId="2" xfId="2" quotePrefix="1" applyNumberFormat="1" applyFont="1" applyBorder="1" applyAlignment="1"/>
    <xf numFmtId="10" fontId="7" fillId="0" borderId="22" xfId="2" applyNumberFormat="1" applyFont="1" applyBorder="1" applyAlignment="1">
      <alignment horizontal="center"/>
    </xf>
    <xf numFmtId="0" fontId="7" fillId="0" borderId="13" xfId="2" applyFont="1" applyBorder="1" applyAlignment="1">
      <alignment horizontal="left" vertical="top"/>
    </xf>
    <xf numFmtId="43" fontId="7" fillId="3" borderId="7" xfId="2" quotePrefix="1" applyNumberFormat="1" applyFont="1" applyFill="1" applyBorder="1" applyAlignment="1">
      <alignment horizontal="center"/>
    </xf>
    <xf numFmtId="43" fontId="7" fillId="0" borderId="2" xfId="2" quotePrefix="1" applyNumberFormat="1" applyFont="1" applyBorder="1"/>
    <xf numFmtId="43" fontId="7" fillId="3" borderId="7" xfId="2" quotePrefix="1" applyNumberFormat="1" applyFont="1" applyFill="1" applyBorder="1"/>
    <xf numFmtId="43" fontId="4" fillId="0" borderId="4" xfId="2" applyNumberFormat="1" applyFont="1" applyBorder="1"/>
    <xf numFmtId="43" fontId="4" fillId="3" borderId="4" xfId="2" applyNumberFormat="1" applyFont="1" applyFill="1" applyBorder="1"/>
    <xf numFmtId="43" fontId="7" fillId="0" borderId="2" xfId="2" applyNumberFormat="1" applyFont="1" applyBorder="1" applyAlignment="1">
      <alignment horizontal="right"/>
    </xf>
    <xf numFmtId="43" fontId="7" fillId="3" borderId="7" xfId="2" applyNumberFormat="1" applyFont="1" applyFill="1" applyBorder="1" applyAlignment="1">
      <alignment horizontal="right"/>
    </xf>
    <xf numFmtId="43" fontId="4" fillId="0" borderId="4" xfId="2" quotePrefix="1" applyNumberFormat="1" applyFont="1" applyBorder="1" applyAlignment="1">
      <alignment horizontal="right"/>
    </xf>
    <xf numFmtId="43" fontId="7" fillId="0" borderId="23" xfId="2" applyNumberFormat="1" applyFont="1" applyBorder="1"/>
    <xf numFmtId="43" fontId="7" fillId="3" borderId="4" xfId="2" applyNumberFormat="1" applyFont="1" applyFill="1" applyBorder="1"/>
    <xf numFmtId="43" fontId="7" fillId="0" borderId="4" xfId="2" quotePrefix="1" applyNumberFormat="1" applyFont="1" applyBorder="1" applyAlignment="1"/>
    <xf numFmtId="0" fontId="7" fillId="0" borderId="13" xfId="2" applyFont="1" applyBorder="1"/>
    <xf numFmtId="0" fontId="4" fillId="0" borderId="5" xfId="2" applyFont="1" applyBorder="1" applyAlignment="1">
      <alignment horizontal="center"/>
    </xf>
    <xf numFmtId="43" fontId="4" fillId="0" borderId="6" xfId="2" applyNumberFormat="1" applyFont="1" applyBorder="1"/>
    <xf numFmtId="43" fontId="4" fillId="3" borderId="6" xfId="2" applyNumberFormat="1" applyFont="1" applyFill="1" applyBorder="1"/>
    <xf numFmtId="43" fontId="4" fillId="0" borderId="6" xfId="2" quotePrefix="1" applyNumberFormat="1" applyFont="1" applyBorder="1" applyAlignment="1"/>
    <xf numFmtId="10" fontId="4" fillId="0" borderId="24" xfId="2" applyNumberFormat="1" applyFont="1" applyBorder="1" applyAlignment="1">
      <alignment horizontal="center"/>
    </xf>
    <xf numFmtId="43" fontId="4" fillId="0" borderId="2" xfId="2" applyNumberFormat="1" applyFont="1" applyBorder="1"/>
    <xf numFmtId="43" fontId="4" fillId="3" borderId="7" xfId="2" applyNumberFormat="1" applyFont="1" applyFill="1" applyBorder="1"/>
    <xf numFmtId="43" fontId="4" fillId="0" borderId="2" xfId="2" quotePrefix="1" applyNumberFormat="1" applyFont="1" applyBorder="1" applyAlignment="1"/>
    <xf numFmtId="10" fontId="4" fillId="0" borderId="22" xfId="2" applyNumberFormat="1" applyFont="1" applyBorder="1" applyAlignment="1">
      <alignment horizontal="center"/>
    </xf>
    <xf numFmtId="0" fontId="4" fillId="0" borderId="2" xfId="2" applyFont="1" applyBorder="1" applyAlignment="1">
      <alignment horizontal="justify"/>
    </xf>
    <xf numFmtId="43" fontId="7" fillId="0" borderId="2" xfId="2" applyNumberFormat="1" applyFont="1" applyBorder="1"/>
    <xf numFmtId="164" fontId="7" fillId="0" borderId="2" xfId="1" applyFont="1" applyBorder="1" applyAlignment="1">
      <alignment horizontal="justify"/>
    </xf>
    <xf numFmtId="164" fontId="7" fillId="0" borderId="2" xfId="1" applyFont="1" applyBorder="1" applyAlignment="1">
      <alignment horizontal="left" wrapText="1"/>
    </xf>
    <xf numFmtId="43" fontId="7" fillId="3" borderId="2" xfId="1" quotePrefix="1" applyNumberFormat="1" applyFont="1" applyFill="1" applyBorder="1" applyAlignment="1">
      <alignment horizontal="right"/>
    </xf>
    <xf numFmtId="43" fontId="7" fillId="3" borderId="7" xfId="1" quotePrefix="1" applyNumberFormat="1" applyFont="1" applyFill="1" applyBorder="1" applyAlignment="1">
      <alignment horizontal="right"/>
    </xf>
    <xf numFmtId="164" fontId="4" fillId="0" borderId="4" xfId="1" applyFont="1" applyBorder="1" applyAlignment="1">
      <alignment horizontal="justify"/>
    </xf>
    <xf numFmtId="43" fontId="4" fillId="3" borderId="4" xfId="1" applyNumberFormat="1" applyFont="1" applyFill="1" applyBorder="1" applyAlignment="1"/>
    <xf numFmtId="43" fontId="7" fillId="0" borderId="2" xfId="1" applyNumberFormat="1" applyFont="1" applyBorder="1" applyAlignment="1"/>
    <xf numFmtId="43" fontId="7" fillId="3" borderId="7" xfId="1" applyNumberFormat="1" applyFont="1" applyFill="1" applyBorder="1" applyAlignment="1"/>
    <xf numFmtId="0" fontId="7" fillId="0" borderId="13" xfId="2" applyFont="1" applyBorder="1" applyAlignment="1">
      <alignment horizontal="center"/>
    </xf>
    <xf numFmtId="43" fontId="4" fillId="0" borderId="5" xfId="2" applyNumberFormat="1" applyFont="1" applyBorder="1"/>
    <xf numFmtId="43" fontId="4" fillId="3" borderId="5" xfId="2" applyNumberFormat="1" applyFont="1" applyFill="1" applyBorder="1"/>
    <xf numFmtId="0" fontId="4" fillId="0" borderId="2" xfId="2" applyFont="1" applyBorder="1" applyAlignment="1">
      <alignment horizontal="center"/>
    </xf>
    <xf numFmtId="43" fontId="7" fillId="3" borderId="25" xfId="2" applyNumberFormat="1" applyFont="1" applyFill="1" applyBorder="1"/>
    <xf numFmtId="43" fontId="7" fillId="0" borderId="1" xfId="2" quotePrefix="1" applyNumberFormat="1" applyFont="1" applyBorder="1" applyAlignment="1"/>
    <xf numFmtId="0" fontId="7" fillId="0" borderId="26" xfId="2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43" fontId="4" fillId="0" borderId="18" xfId="2" applyNumberFormat="1" applyFont="1" applyBorder="1"/>
    <xf numFmtId="43" fontId="4" fillId="3" borderId="18" xfId="2" applyNumberFormat="1" applyFont="1" applyFill="1" applyBorder="1"/>
    <xf numFmtId="43" fontId="4" fillId="0" borderId="18" xfId="2" quotePrefix="1" applyNumberFormat="1" applyFont="1" applyBorder="1" applyAlignment="1"/>
    <xf numFmtId="10" fontId="4" fillId="0" borderId="20" xfId="2" applyNumberFormat="1" applyFont="1" applyBorder="1" applyAlignment="1">
      <alignment horizontal="center"/>
    </xf>
    <xf numFmtId="0" fontId="7" fillId="0" borderId="2" xfId="2" applyFont="1" applyBorder="1" applyAlignment="1">
      <alignment horizontal="justify"/>
    </xf>
    <xf numFmtId="43" fontId="8" fillId="3" borderId="7" xfId="2" applyNumberFormat="1" applyFont="1" applyFill="1" applyBorder="1"/>
    <xf numFmtId="0" fontId="7" fillId="0" borderId="27" xfId="2" applyFont="1" applyBorder="1" applyAlignment="1">
      <alignment horizontal="justify"/>
    </xf>
    <xf numFmtId="43" fontId="7" fillId="0" borderId="27" xfId="2" applyNumberFormat="1" applyFont="1" applyBorder="1"/>
    <xf numFmtId="43" fontId="7" fillId="3" borderId="28" xfId="2" applyNumberFormat="1" applyFont="1" applyFill="1" applyBorder="1"/>
    <xf numFmtId="43" fontId="7" fillId="0" borderId="27" xfId="2" quotePrefix="1" applyNumberFormat="1" applyFont="1" applyBorder="1" applyAlignment="1"/>
    <xf numFmtId="10" fontId="7" fillId="0" borderId="29" xfId="2" applyNumberFormat="1" applyFont="1" applyBorder="1" applyAlignment="1">
      <alignment horizontal="center"/>
    </xf>
    <xf numFmtId="43" fontId="7" fillId="0" borderId="4" xfId="2" applyNumberFormat="1" applyFont="1" applyBorder="1"/>
    <xf numFmtId="43" fontId="7" fillId="3" borderId="23" xfId="2" applyNumberFormat="1" applyFont="1" applyFill="1" applyBorder="1"/>
    <xf numFmtId="10" fontId="7" fillId="0" borderId="16" xfId="2" applyNumberFormat="1" applyFont="1" applyBorder="1" applyAlignment="1">
      <alignment horizontal="center"/>
    </xf>
    <xf numFmtId="43" fontId="7" fillId="3" borderId="2" xfId="0" applyNumberFormat="1" applyFont="1" applyFill="1" applyBorder="1" applyAlignment="1">
      <alignment horizontal="right"/>
    </xf>
    <xf numFmtId="43" fontId="7" fillId="3" borderId="2" xfId="2" applyNumberFormat="1" applyFont="1" applyFill="1" applyBorder="1"/>
    <xf numFmtId="43" fontId="7" fillId="3" borderId="7" xfId="1" quotePrefix="1" applyNumberFormat="1" applyFont="1" applyFill="1" applyBorder="1" applyAlignment="1">
      <alignment horizontal="center"/>
    </xf>
    <xf numFmtId="0" fontId="4" fillId="0" borderId="5" xfId="2" applyFont="1" applyBorder="1" applyAlignment="1">
      <alignment horizontal="right"/>
    </xf>
    <xf numFmtId="43" fontId="4" fillId="0" borderId="5" xfId="2" quotePrefix="1" applyNumberFormat="1" applyFont="1" applyBorder="1" applyAlignment="1"/>
    <xf numFmtId="43" fontId="7" fillId="0" borderId="2" xfId="2" quotePrefix="1" applyNumberFormat="1" applyFont="1" applyBorder="1" applyAlignment="1">
      <alignment horizontal="right"/>
    </xf>
    <xf numFmtId="43" fontId="7" fillId="3" borderId="2" xfId="2" quotePrefix="1" applyNumberFormat="1" applyFont="1" applyFill="1" applyBorder="1" applyAlignment="1">
      <alignment horizontal="right"/>
    </xf>
    <xf numFmtId="43" fontId="7" fillId="0" borderId="2" xfId="2" quotePrefix="1" applyNumberFormat="1" applyFont="1" applyBorder="1" applyAlignment="1">
      <alignment horizontal="center"/>
    </xf>
    <xf numFmtId="0" fontId="7" fillId="0" borderId="13" xfId="2" applyFont="1" applyBorder="1" applyAlignment="1">
      <alignment horizontal="center" vertical="top"/>
    </xf>
    <xf numFmtId="0" fontId="4" fillId="0" borderId="13" xfId="2" applyFont="1" applyBorder="1" applyAlignment="1">
      <alignment horizontal="left" vertical="top"/>
    </xf>
    <xf numFmtId="0" fontId="4" fillId="0" borderId="5" xfId="2" applyFont="1" applyBorder="1" applyAlignment="1">
      <alignment horizontal="justify"/>
    </xf>
    <xf numFmtId="0" fontId="7" fillId="0" borderId="26" xfId="2" applyFont="1" applyBorder="1"/>
    <xf numFmtId="0" fontId="7" fillId="0" borderId="27" xfId="2" applyFont="1" applyBorder="1"/>
    <xf numFmtId="44" fontId="7" fillId="0" borderId="27" xfId="2" applyNumberFormat="1" applyFont="1" applyBorder="1"/>
    <xf numFmtId="44" fontId="7" fillId="0" borderId="28" xfId="2" applyNumberFormat="1" applyFont="1" applyBorder="1"/>
    <xf numFmtId="44" fontId="4" fillId="0" borderId="28" xfId="2" applyNumberFormat="1" applyFont="1" applyBorder="1"/>
    <xf numFmtId="10" fontId="4" fillId="0" borderId="29" xfId="2" applyNumberFormat="1" applyFont="1" applyBorder="1" applyAlignment="1">
      <alignment horizontal="center"/>
    </xf>
    <xf numFmtId="0" fontId="9" fillId="0" borderId="0" xfId="2" applyFont="1"/>
    <xf numFmtId="4" fontId="9" fillId="0" borderId="0" xfId="2" applyNumberFormat="1" applyFont="1"/>
    <xf numFmtId="0" fontId="9" fillId="0" borderId="0" xfId="2" applyFont="1" applyBorder="1"/>
    <xf numFmtId="4" fontId="10" fillId="0" borderId="0" xfId="2" applyNumberFormat="1" applyFont="1"/>
    <xf numFmtId="0" fontId="11" fillId="0" borderId="0" xfId="2" applyFont="1"/>
    <xf numFmtId="43" fontId="7" fillId="0" borderId="0" xfId="2" applyNumberFormat="1" applyFont="1"/>
    <xf numFmtId="43" fontId="12" fillId="0" borderId="0" xfId="2" applyNumberFormat="1" applyFont="1"/>
    <xf numFmtId="0" fontId="12" fillId="0" borderId="0" xfId="2" applyFont="1"/>
    <xf numFmtId="0" fontId="7" fillId="0" borderId="0" xfId="2" applyFont="1"/>
    <xf numFmtId="0" fontId="6" fillId="0" borderId="0" xfId="2" applyFont="1" applyFill="1" applyBorder="1" applyAlignment="1">
      <alignment horizontal="justify"/>
    </xf>
    <xf numFmtId="4" fontId="6" fillId="0" borderId="0" xfId="2" applyNumberFormat="1" applyFont="1" applyBorder="1"/>
    <xf numFmtId="0" fontId="5" fillId="0" borderId="0" xfId="2" applyFont="1" applyBorder="1" applyAlignment="1">
      <alignment horizontal="center"/>
    </xf>
    <xf numFmtId="4" fontId="5" fillId="0" borderId="0" xfId="2" applyNumberFormat="1" applyFont="1" applyBorder="1"/>
    <xf numFmtId="0" fontId="6" fillId="0" borderId="0" xfId="2" applyFont="1" applyBorder="1" applyAlignment="1">
      <alignment horizontal="justify"/>
    </xf>
    <xf numFmtId="0" fontId="5" fillId="0" borderId="0" xfId="2" applyFont="1" applyBorder="1" applyAlignment="1">
      <alignment horizontal="justify"/>
    </xf>
    <xf numFmtId="4" fontId="6" fillId="0" borderId="0" xfId="2" quotePrefix="1" applyNumberFormat="1" applyFont="1" applyBorder="1" applyAlignment="1">
      <alignment horizontal="right"/>
    </xf>
    <xf numFmtId="0" fontId="6" fillId="0" borderId="0" xfId="2" quotePrefix="1" applyFont="1" applyBorder="1" applyAlignment="1">
      <alignment horizontal="justify"/>
    </xf>
    <xf numFmtId="43" fontId="6" fillId="0" borderId="0" xfId="2" applyNumberFormat="1" applyFont="1" applyBorder="1"/>
    <xf numFmtId="43" fontId="5" fillId="0" borderId="0" xfId="2" applyNumberFormat="1" applyFont="1" applyBorder="1"/>
    <xf numFmtId="0" fontId="2" fillId="0" borderId="0" xfId="2" applyBorder="1"/>
    <xf numFmtId="43" fontId="2" fillId="0" borderId="0" xfId="2" applyNumberFormat="1" applyBorder="1"/>
    <xf numFmtId="43" fontId="2" fillId="0" borderId="0" xfId="2" applyNumberFormat="1"/>
    <xf numFmtId="0" fontId="4" fillId="4" borderId="14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4" fillId="4" borderId="8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15" xfId="2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/>
    </xf>
    <xf numFmtId="0" fontId="4" fillId="4" borderId="4" xfId="2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Normal_Rekap Tri II 2004ACetak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139700</xdr:colOff>
      <xdr:row>0</xdr:row>
      <xdr:rowOff>22225</xdr:rowOff>
    </xdr:from>
    <xdr:to>
      <xdr:col>5</xdr:col>
      <xdr:colOff>1098979</xdr:colOff>
      <xdr:row>0</xdr:row>
      <xdr:rowOff>23077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6108700" y="22225"/>
          <a:ext cx="1924479" cy="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Tahoma"/>
              <a:cs typeface="Tahoma"/>
            </a:rPr>
            <a:t>LAMPIRAN   I   RAPERGUB </a:t>
          </a:r>
        </a:p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Tahoma"/>
              <a:cs typeface="Tahoma"/>
            </a:rPr>
            <a:t>NOMOR      : </a:t>
          </a:r>
        </a:p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Tahoma"/>
              <a:cs typeface="Tahoma"/>
            </a:rPr>
            <a:t>TANGGAL   : </a:t>
          </a:r>
        </a:p>
      </xdr:txBody>
    </xdr:sp>
    <xdr:clientData/>
  </xdr:twoCellAnchor>
  <xdr:twoCellAnchor editAs="oneCell">
    <xdr:from>
      <xdr:col>5</xdr:col>
      <xdr:colOff>222250</xdr:colOff>
      <xdr:row>0</xdr:row>
      <xdr:rowOff>41275</xdr:rowOff>
    </xdr:from>
    <xdr:to>
      <xdr:col>5</xdr:col>
      <xdr:colOff>1250129</xdr:colOff>
      <xdr:row>0</xdr:row>
      <xdr:rowOff>42709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191250" y="41275"/>
          <a:ext cx="2081979" cy="1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LAMPIRAN   I  PERGUB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 NOMOR     : 41</a:t>
          </a:r>
        </a:p>
        <a:p>
          <a:pPr algn="l" rtl="1">
            <a:defRPr sz="1000"/>
          </a:pPr>
          <a:r>
            <a:rPr lang="id-ID" sz="700" b="0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TANGGAL   : 28 AGUSTUS 2015</a:t>
          </a:r>
        </a:p>
      </xdr:txBody>
    </xdr:sp>
    <xdr:clientData/>
  </xdr:twoCellAnchor>
  <xdr:twoCellAnchor>
    <xdr:from>
      <xdr:col>1</xdr:col>
      <xdr:colOff>19050</xdr:colOff>
      <xdr:row>2</xdr:row>
      <xdr:rowOff>82550</xdr:rowOff>
    </xdr:from>
    <xdr:to>
      <xdr:col>1</xdr:col>
      <xdr:colOff>361950</xdr:colOff>
      <xdr:row>4</xdr:row>
      <xdr:rowOff>120650</xdr:rowOff>
    </xdr:to>
    <xdr:pic>
      <xdr:nvPicPr>
        <xdr:cNvPr id="4" name="Picture 424" descr="lambang daera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00050"/>
          <a:ext cx="3429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945193</xdr:colOff>
      <xdr:row>0</xdr:row>
      <xdr:rowOff>0</xdr:rowOff>
    </xdr:from>
    <xdr:to>
      <xdr:col>7</xdr:col>
      <xdr:colOff>0</xdr:colOff>
      <xdr:row>3</xdr:row>
      <xdr:rowOff>22837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914193" y="0"/>
          <a:ext cx="1866906" cy="4990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lnSpc>
              <a:spcPts val="700"/>
            </a:lnSpc>
            <a:defRPr sz="1000"/>
          </a:pPr>
          <a:r>
            <a:rPr lang="en-US" sz="700" b="0" i="0" strike="noStrike">
              <a:solidFill>
                <a:srgbClr val="000000"/>
              </a:solidFill>
              <a:latin typeface="Tahoma"/>
              <a:cs typeface="Tahoma"/>
            </a:rPr>
            <a:t>LAMPIRAN </a:t>
          </a:r>
          <a:r>
            <a:rPr lang="id-ID" sz="7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  <a:r>
            <a:rPr lang="en-US" sz="700" b="0" i="0" strike="noStrike">
              <a:solidFill>
                <a:srgbClr val="000000"/>
              </a:solidFill>
              <a:latin typeface="Tahoma"/>
              <a:cs typeface="Tahoma"/>
            </a:rPr>
            <a:t>I</a:t>
          </a:r>
          <a:r>
            <a:rPr lang="id-ID" sz="7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  <a:r>
            <a:rPr lang="id-ID" sz="700" b="0" i="0" strike="noStrike" baseline="0">
              <a:solidFill>
                <a:srgbClr val="000000"/>
              </a:solidFill>
              <a:latin typeface="Tahoma"/>
              <a:cs typeface="Tahoma"/>
            </a:rPr>
            <a:t> PE</a:t>
          </a:r>
          <a:r>
            <a:rPr lang="id-ID" sz="700" b="0" i="0" strike="noStrike">
              <a:solidFill>
                <a:srgbClr val="000000"/>
              </a:solidFill>
              <a:latin typeface="Tahoma"/>
              <a:cs typeface="Tahoma"/>
            </a:rPr>
            <a:t>RGUB</a:t>
          </a:r>
          <a:endParaRPr lang="en-US" sz="7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lnSpc>
              <a:spcPts val="700"/>
            </a:lnSpc>
            <a:defRPr sz="1000"/>
          </a:pPr>
          <a:r>
            <a:rPr lang="en-US" sz="700" b="0" i="0" strike="noStrike">
              <a:solidFill>
                <a:srgbClr val="000000"/>
              </a:solidFill>
              <a:latin typeface="Tahoma"/>
              <a:cs typeface="Tahoma"/>
            </a:rPr>
            <a:t>NOMOR   </a:t>
          </a:r>
          <a:r>
            <a:rPr lang="id-ID" sz="7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  <a:r>
            <a:rPr lang="en-US" sz="700" b="0" i="0" strike="noStrike">
              <a:solidFill>
                <a:srgbClr val="000000"/>
              </a:solidFill>
              <a:latin typeface="Tahoma"/>
              <a:cs typeface="Tahoma"/>
            </a:rPr>
            <a:t>:</a:t>
          </a:r>
          <a:r>
            <a:rPr lang="id-ID" sz="700" b="0" i="0" strike="noStrike">
              <a:solidFill>
                <a:srgbClr val="000000"/>
              </a:solidFill>
              <a:latin typeface="Tahoma"/>
              <a:cs typeface="Tahoma"/>
            </a:rPr>
            <a:t> 48 Tahun 2017 </a:t>
          </a:r>
          <a:endParaRPr lang="en-US" sz="7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lnSpc>
              <a:spcPts val="700"/>
            </a:lnSpc>
            <a:defRPr sz="1000"/>
          </a:pPr>
          <a:r>
            <a:rPr lang="en-US" sz="700" b="0" i="0" strike="noStrike">
              <a:solidFill>
                <a:srgbClr val="000000"/>
              </a:solidFill>
              <a:latin typeface="Tahoma"/>
              <a:cs typeface="Tahoma"/>
            </a:rPr>
            <a:t>TANGGAL :</a:t>
          </a:r>
          <a:r>
            <a:rPr lang="id-ID" sz="700" b="0" i="0" strike="noStrike">
              <a:solidFill>
                <a:srgbClr val="000000"/>
              </a:solidFill>
              <a:latin typeface="Tahoma"/>
              <a:cs typeface="Tahoma"/>
            </a:rPr>
            <a:t> 30 Agustus 2017</a:t>
          </a:r>
          <a:endParaRPr lang="en-US" sz="7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lnSpc>
              <a:spcPts val="700"/>
            </a:lnSpc>
            <a:defRPr sz="1000"/>
          </a:pPr>
          <a:endParaRPr lang="en-US" sz="700" b="0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 editAs="oneCell">
    <xdr:from>
      <xdr:col>2</xdr:col>
      <xdr:colOff>1920416</xdr:colOff>
      <xdr:row>92</xdr:row>
      <xdr:rowOff>19968</xdr:rowOff>
    </xdr:from>
    <xdr:to>
      <xdr:col>3</xdr:col>
      <xdr:colOff>622851</xdr:colOff>
      <xdr:row>92</xdr:row>
      <xdr:rowOff>21278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2453816" y="17914268"/>
          <a:ext cx="4248807" cy="1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Lihat Catatan atas Laporan Keuangan yang merupakan bagian </a:t>
          </a: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yang tidak terpisahkan dari laporan keuangan secara keseluruhan</a:t>
          </a:r>
        </a:p>
      </xdr:txBody>
    </xdr:sp>
    <xdr:clientData/>
  </xdr:twoCellAnchor>
  <xdr:twoCellAnchor>
    <xdr:from>
      <xdr:col>4</xdr:col>
      <xdr:colOff>612775</xdr:colOff>
      <xdr:row>93</xdr:row>
      <xdr:rowOff>69316</xdr:rowOff>
    </xdr:from>
    <xdr:to>
      <xdr:col>6</xdr:col>
      <xdr:colOff>657531</xdr:colOff>
      <xdr:row>104</xdr:row>
      <xdr:rowOff>124284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5006975" y="18122366"/>
          <a:ext cx="3226106" cy="1972668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id-ID" sz="1000" b="0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Pangkalpinang,        </a:t>
          </a:r>
          <a:r>
            <a:rPr lang="id-ID" sz="1000" b="0" i="0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               20</a:t>
          </a:r>
          <a:r>
            <a:rPr lang="id-ID" sz="1000" b="0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17</a:t>
          </a: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1">
            <a:defRPr sz="1000"/>
          </a:pPr>
          <a:r>
            <a:rPr lang="id-ID" sz="1000" b="0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GUBERNUR </a:t>
          </a:r>
        </a:p>
        <a:p>
          <a:pPr algn="ctr" rtl="1">
            <a:defRPr sz="1000"/>
          </a:pPr>
          <a:r>
            <a:rPr lang="id-ID" sz="1000" b="0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KEPULAUAN BANGKA BELITUNG,</a:t>
          </a: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1">
            <a:defRPr sz="1000"/>
          </a:pPr>
          <a:endParaRPr lang="id-ID" sz="1000" b="0" i="0" strike="noStrike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1">
            <a:defRPr sz="1000"/>
          </a:pPr>
          <a:r>
            <a:rPr lang="id-ID" sz="1000" b="0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ERZALDI</a:t>
          </a:r>
          <a:r>
            <a:rPr lang="id-ID" sz="1000" b="0" i="0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ROSMAN</a:t>
          </a:r>
          <a:endParaRPr lang="id-ID" sz="1000" b="0" i="0" strike="noStrike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KONSOLIDASI%20LK%202016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J BARANG"/>
      <sheetName val="BLJ PEGAWAI"/>
      <sheetName val="BLJ MODAL TANAH"/>
      <sheetName val="BLJ MODAL PERALATAN"/>
      <sheetName val=" BM GEDUNG"/>
      <sheetName val=" BM JALAN IRIGASI"/>
      <sheetName val=" BM ASET TETAP LAINNYA"/>
      <sheetName val="REKAP CC BEBAN LO"/>
      <sheetName val="REKAP CC PENDAPATAN-LO"/>
      <sheetName val="REKON LRA-LO-NERACA (2)"/>
      <sheetName val="KONSOLIDASI LO objek"/>
      <sheetName val="KONSOLIDASI LRA SAP 64 objek"/>
      <sheetName val="KONSOLIDASI LRA SKPD 13"/>
      <sheetName val="RINGKASAN LRA 13"/>
      <sheetName val="LAMPIRAN I"/>
      <sheetName val="LAMPIRAN  II"/>
      <sheetName val="LAMPIRAN III"/>
      <sheetName val="LAMPIRAN  IV"/>
      <sheetName val="LAMPIRAN V"/>
      <sheetName val="LAMPIRAN VI"/>
      <sheetName val="PA ANALISIS DATA FINAL"/>
      <sheetName val="LAMPIRAN I.1"/>
      <sheetName val="LAMPIRAN I.2"/>
      <sheetName val="LAMPIRAN I.3"/>
      <sheetName val="LAMPIRAN I.4"/>
      <sheetName val="LAMPIRAN VIII"/>
      <sheetName val="LAMPIRAN IX"/>
      <sheetName val="LAMPIRAN X"/>
      <sheetName val="LAMPIRAN XI"/>
      <sheetName val="LAMPIRAN XII "/>
      <sheetName val="LAMPIRAN XIII"/>
      <sheetName val="LAMPIRAN XIV"/>
      <sheetName val="LAMPIRAN XV"/>
      <sheetName val="LAMPIRAN XVI"/>
      <sheetName val="LAMPIRAN XVII"/>
      <sheetName val="LAMPIRAN XVIII"/>
      <sheetName val="LAMPIRAN XIX"/>
      <sheetName val="LAMPIRAN XX"/>
      <sheetName val="LAMPIRAN XXI"/>
      <sheetName val="DAFTAR ISI PERDA"/>
      <sheetName val="DAFTAR ISI PERGUB"/>
      <sheetName val="DAFTAR LAMPIRAN CALK"/>
      <sheetName val="LAMPIRAN VI  "/>
      <sheetName val="PA ANALISIS 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D9">
            <v>509130376289.66998</v>
          </cell>
          <cell r="E9">
            <v>507983460531.71997</v>
          </cell>
        </row>
        <row r="10">
          <cell r="D10">
            <v>8886514493.5599976</v>
          </cell>
          <cell r="E10">
            <v>8651866891.7200012</v>
          </cell>
        </row>
        <row r="11">
          <cell r="D11">
            <v>5613342583.7700005</v>
          </cell>
          <cell r="E11">
            <v>5613342582.7700005</v>
          </cell>
        </row>
        <row r="12">
          <cell r="D12">
            <v>57767577457.260002</v>
          </cell>
          <cell r="E12">
            <v>52009773813.559998</v>
          </cell>
        </row>
        <row r="15">
          <cell r="D15">
            <v>130875389000</v>
          </cell>
          <cell r="E15">
            <v>142860016345</v>
          </cell>
        </row>
        <row r="16">
          <cell r="D16">
            <v>905526208000</v>
          </cell>
          <cell r="E16">
            <v>905526208000</v>
          </cell>
        </row>
        <row r="17">
          <cell r="D17">
            <v>394371719000</v>
          </cell>
          <cell r="E17">
            <v>77898689000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150000000</v>
          </cell>
        </row>
        <row r="22">
          <cell r="D22">
            <v>0</v>
          </cell>
        </row>
        <row r="23">
          <cell r="E23">
            <v>248716400000</v>
          </cell>
        </row>
        <row r="24">
          <cell r="E24">
            <v>26700000</v>
          </cell>
        </row>
        <row r="25">
          <cell r="E25">
            <v>430067102</v>
          </cell>
        </row>
        <row r="31">
          <cell r="D31">
            <v>429926074527.93994</v>
          </cell>
          <cell r="E31">
            <v>396188131149.20001</v>
          </cell>
        </row>
        <row r="32">
          <cell r="D32">
            <v>0</v>
          </cell>
          <cell r="E32">
            <v>0</v>
          </cell>
        </row>
        <row r="33">
          <cell r="D33">
            <v>1000000000</v>
          </cell>
          <cell r="E33">
            <v>0</v>
          </cell>
        </row>
        <row r="34">
          <cell r="D34">
            <v>407111744574</v>
          </cell>
          <cell r="E34">
            <v>403743237430</v>
          </cell>
        </row>
        <row r="35">
          <cell r="D35">
            <v>1000000000</v>
          </cell>
          <cell r="E35">
            <v>717060000</v>
          </cell>
        </row>
        <row r="36">
          <cell r="D36">
            <v>157738163425.51001</v>
          </cell>
          <cell r="E36">
            <v>156076110183.42999</v>
          </cell>
        </row>
        <row r="37">
          <cell r="D37">
            <v>312183139840</v>
          </cell>
          <cell r="E37">
            <v>251916010142</v>
          </cell>
        </row>
        <row r="38">
          <cell r="D38">
            <v>3000000000</v>
          </cell>
          <cell r="E38">
            <v>754381864</v>
          </cell>
        </row>
        <row r="41">
          <cell r="D41">
            <v>105050534080</v>
          </cell>
          <cell r="E41">
            <v>99601380686.929993</v>
          </cell>
        </row>
        <row r="42">
          <cell r="D42">
            <v>605139780708.62</v>
          </cell>
          <cell r="E42">
            <v>531095000241.85999</v>
          </cell>
        </row>
        <row r="43">
          <cell r="D43">
            <v>332715484517.79999</v>
          </cell>
          <cell r="E43">
            <v>229776980688.89999</v>
          </cell>
        </row>
        <row r="51">
          <cell r="E51">
            <v>337693794849.60999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J314"/>
  <sheetViews>
    <sheetView tabSelected="1" topLeftCell="A76" zoomScale="90" zoomScaleNormal="90" workbookViewId="0">
      <selection activeCell="I17" sqref="I17"/>
    </sheetView>
  </sheetViews>
  <sheetFormatPr defaultColWidth="9.140625" defaultRowHeight="12.75" x14ac:dyDescent="0.2"/>
  <cols>
    <col min="1" max="1" width="1.42578125" style="1" customWidth="1"/>
    <col min="2" max="2" width="6.140625" style="1" customWidth="1"/>
    <col min="3" max="3" width="45.5703125" style="1" customWidth="1"/>
    <col min="4" max="4" width="25.5703125" style="1" customWidth="1"/>
    <col min="5" max="5" width="25.42578125" style="1" customWidth="1"/>
    <col min="6" max="6" width="24.85546875" style="1" customWidth="1"/>
    <col min="7" max="7" width="10.7109375" style="1" customWidth="1"/>
    <col min="8" max="245" width="9.140625" style="1"/>
    <col min="246" max="246" width="1.42578125" style="1" customWidth="1"/>
    <col min="247" max="247" width="6.140625" style="1" customWidth="1"/>
    <col min="248" max="248" width="31.5703125" style="1" customWidth="1"/>
    <col min="249" max="249" width="23.7109375" style="1" customWidth="1"/>
    <col min="250" max="250" width="22.5703125" style="1" customWidth="1"/>
    <col min="251" max="251" width="23" style="1" customWidth="1"/>
    <col min="252" max="252" width="10.7109375" style="1" customWidth="1"/>
    <col min="253" max="253" width="24" style="1" customWidth="1"/>
    <col min="254" max="254" width="26.28515625" style="1" customWidth="1"/>
    <col min="255" max="255" width="25.7109375" style="1" customWidth="1"/>
    <col min="256" max="256" width="21.42578125" style="1" customWidth="1"/>
    <col min="257" max="257" width="7.140625" style="1" bestFit="1" customWidth="1"/>
    <col min="258" max="258" width="14.7109375" style="1" customWidth="1"/>
    <col min="259" max="259" width="18.42578125" style="1" bestFit="1" customWidth="1"/>
    <col min="260" max="260" width="13.28515625" style="1" customWidth="1"/>
    <col min="261" max="261" width="12.7109375" style="1" customWidth="1"/>
    <col min="262" max="262" width="2.42578125" style="1" customWidth="1"/>
    <col min="263" max="263" width="18.42578125" style="1" customWidth="1"/>
    <col min="264" max="501" width="9.140625" style="1"/>
    <col min="502" max="502" width="1.42578125" style="1" customWidth="1"/>
    <col min="503" max="503" width="6.140625" style="1" customWidth="1"/>
    <col min="504" max="504" width="31.5703125" style="1" customWidth="1"/>
    <col min="505" max="505" width="23.7109375" style="1" customWidth="1"/>
    <col min="506" max="506" width="22.5703125" style="1" customWidth="1"/>
    <col min="507" max="507" width="23" style="1" customWidth="1"/>
    <col min="508" max="508" width="10.7109375" style="1" customWidth="1"/>
    <col min="509" max="509" width="24" style="1" customWidth="1"/>
    <col min="510" max="510" width="26.28515625" style="1" customWidth="1"/>
    <col min="511" max="511" width="25.7109375" style="1" customWidth="1"/>
    <col min="512" max="512" width="21.42578125" style="1" customWidth="1"/>
    <col min="513" max="513" width="7.140625" style="1" bestFit="1" customWidth="1"/>
    <col min="514" max="514" width="14.7109375" style="1" customWidth="1"/>
    <col min="515" max="515" width="18.42578125" style="1" bestFit="1" customWidth="1"/>
    <col min="516" max="516" width="13.28515625" style="1" customWidth="1"/>
    <col min="517" max="517" width="12.7109375" style="1" customWidth="1"/>
    <col min="518" max="518" width="2.42578125" style="1" customWidth="1"/>
    <col min="519" max="519" width="18.42578125" style="1" customWidth="1"/>
    <col min="520" max="757" width="9.140625" style="1"/>
    <col min="758" max="758" width="1.42578125" style="1" customWidth="1"/>
    <col min="759" max="759" width="6.140625" style="1" customWidth="1"/>
    <col min="760" max="760" width="31.5703125" style="1" customWidth="1"/>
    <col min="761" max="761" width="23.7109375" style="1" customWidth="1"/>
    <col min="762" max="762" width="22.5703125" style="1" customWidth="1"/>
    <col min="763" max="763" width="23" style="1" customWidth="1"/>
    <col min="764" max="764" width="10.7109375" style="1" customWidth="1"/>
    <col min="765" max="765" width="24" style="1" customWidth="1"/>
    <col min="766" max="766" width="26.28515625" style="1" customWidth="1"/>
    <col min="767" max="767" width="25.7109375" style="1" customWidth="1"/>
    <col min="768" max="768" width="21.42578125" style="1" customWidth="1"/>
    <col min="769" max="769" width="7.140625" style="1" bestFit="1" customWidth="1"/>
    <col min="770" max="770" width="14.7109375" style="1" customWidth="1"/>
    <col min="771" max="771" width="18.42578125" style="1" bestFit="1" customWidth="1"/>
    <col min="772" max="772" width="13.28515625" style="1" customWidth="1"/>
    <col min="773" max="773" width="12.7109375" style="1" customWidth="1"/>
    <col min="774" max="774" width="2.42578125" style="1" customWidth="1"/>
    <col min="775" max="775" width="18.42578125" style="1" customWidth="1"/>
    <col min="776" max="1013" width="9.140625" style="1"/>
    <col min="1014" max="1014" width="1.42578125" style="1" customWidth="1"/>
    <col min="1015" max="1015" width="6.140625" style="1" customWidth="1"/>
    <col min="1016" max="1016" width="31.5703125" style="1" customWidth="1"/>
    <col min="1017" max="1017" width="23.7109375" style="1" customWidth="1"/>
    <col min="1018" max="1018" width="22.5703125" style="1" customWidth="1"/>
    <col min="1019" max="1019" width="23" style="1" customWidth="1"/>
    <col min="1020" max="1020" width="10.7109375" style="1" customWidth="1"/>
    <col min="1021" max="1021" width="24" style="1" customWidth="1"/>
    <col min="1022" max="1022" width="26.28515625" style="1" customWidth="1"/>
    <col min="1023" max="1023" width="25.7109375" style="1" customWidth="1"/>
    <col min="1024" max="1024" width="21.42578125" style="1" customWidth="1"/>
    <col min="1025" max="1025" width="7.140625" style="1" bestFit="1" customWidth="1"/>
    <col min="1026" max="1026" width="14.7109375" style="1" customWidth="1"/>
    <col min="1027" max="1027" width="18.42578125" style="1" bestFit="1" customWidth="1"/>
    <col min="1028" max="1028" width="13.28515625" style="1" customWidth="1"/>
    <col min="1029" max="1029" width="12.7109375" style="1" customWidth="1"/>
    <col min="1030" max="1030" width="2.42578125" style="1" customWidth="1"/>
    <col min="1031" max="1031" width="18.42578125" style="1" customWidth="1"/>
    <col min="1032" max="1269" width="9.140625" style="1"/>
    <col min="1270" max="1270" width="1.42578125" style="1" customWidth="1"/>
    <col min="1271" max="1271" width="6.140625" style="1" customWidth="1"/>
    <col min="1272" max="1272" width="31.5703125" style="1" customWidth="1"/>
    <col min="1273" max="1273" width="23.7109375" style="1" customWidth="1"/>
    <col min="1274" max="1274" width="22.5703125" style="1" customWidth="1"/>
    <col min="1275" max="1275" width="23" style="1" customWidth="1"/>
    <col min="1276" max="1276" width="10.7109375" style="1" customWidth="1"/>
    <col min="1277" max="1277" width="24" style="1" customWidth="1"/>
    <col min="1278" max="1278" width="26.28515625" style="1" customWidth="1"/>
    <col min="1279" max="1279" width="25.7109375" style="1" customWidth="1"/>
    <col min="1280" max="1280" width="21.42578125" style="1" customWidth="1"/>
    <col min="1281" max="1281" width="7.140625" style="1" bestFit="1" customWidth="1"/>
    <col min="1282" max="1282" width="14.7109375" style="1" customWidth="1"/>
    <col min="1283" max="1283" width="18.42578125" style="1" bestFit="1" customWidth="1"/>
    <col min="1284" max="1284" width="13.28515625" style="1" customWidth="1"/>
    <col min="1285" max="1285" width="12.7109375" style="1" customWidth="1"/>
    <col min="1286" max="1286" width="2.42578125" style="1" customWidth="1"/>
    <col min="1287" max="1287" width="18.42578125" style="1" customWidth="1"/>
    <col min="1288" max="1525" width="9.140625" style="1"/>
    <col min="1526" max="1526" width="1.42578125" style="1" customWidth="1"/>
    <col min="1527" max="1527" width="6.140625" style="1" customWidth="1"/>
    <col min="1528" max="1528" width="31.5703125" style="1" customWidth="1"/>
    <col min="1529" max="1529" width="23.7109375" style="1" customWidth="1"/>
    <col min="1530" max="1530" width="22.5703125" style="1" customWidth="1"/>
    <col min="1531" max="1531" width="23" style="1" customWidth="1"/>
    <col min="1532" max="1532" width="10.7109375" style="1" customWidth="1"/>
    <col min="1533" max="1533" width="24" style="1" customWidth="1"/>
    <col min="1534" max="1534" width="26.28515625" style="1" customWidth="1"/>
    <col min="1535" max="1535" width="25.7109375" style="1" customWidth="1"/>
    <col min="1536" max="1536" width="21.42578125" style="1" customWidth="1"/>
    <col min="1537" max="1537" width="7.140625" style="1" bestFit="1" customWidth="1"/>
    <col min="1538" max="1538" width="14.7109375" style="1" customWidth="1"/>
    <col min="1539" max="1539" width="18.42578125" style="1" bestFit="1" customWidth="1"/>
    <col min="1540" max="1540" width="13.28515625" style="1" customWidth="1"/>
    <col min="1541" max="1541" width="12.7109375" style="1" customWidth="1"/>
    <col min="1542" max="1542" width="2.42578125" style="1" customWidth="1"/>
    <col min="1543" max="1543" width="18.42578125" style="1" customWidth="1"/>
    <col min="1544" max="1781" width="9.140625" style="1"/>
    <col min="1782" max="1782" width="1.42578125" style="1" customWidth="1"/>
    <col min="1783" max="1783" width="6.140625" style="1" customWidth="1"/>
    <col min="1784" max="1784" width="31.5703125" style="1" customWidth="1"/>
    <col min="1785" max="1785" width="23.7109375" style="1" customWidth="1"/>
    <col min="1786" max="1786" width="22.5703125" style="1" customWidth="1"/>
    <col min="1787" max="1787" width="23" style="1" customWidth="1"/>
    <col min="1788" max="1788" width="10.7109375" style="1" customWidth="1"/>
    <col min="1789" max="1789" width="24" style="1" customWidth="1"/>
    <col min="1790" max="1790" width="26.28515625" style="1" customWidth="1"/>
    <col min="1791" max="1791" width="25.7109375" style="1" customWidth="1"/>
    <col min="1792" max="1792" width="21.42578125" style="1" customWidth="1"/>
    <col min="1793" max="1793" width="7.140625" style="1" bestFit="1" customWidth="1"/>
    <col min="1794" max="1794" width="14.7109375" style="1" customWidth="1"/>
    <col min="1795" max="1795" width="18.42578125" style="1" bestFit="1" customWidth="1"/>
    <col min="1796" max="1796" width="13.28515625" style="1" customWidth="1"/>
    <col min="1797" max="1797" width="12.7109375" style="1" customWidth="1"/>
    <col min="1798" max="1798" width="2.42578125" style="1" customWidth="1"/>
    <col min="1799" max="1799" width="18.42578125" style="1" customWidth="1"/>
    <col min="1800" max="2037" width="9.140625" style="1"/>
    <col min="2038" max="2038" width="1.42578125" style="1" customWidth="1"/>
    <col min="2039" max="2039" width="6.140625" style="1" customWidth="1"/>
    <col min="2040" max="2040" width="31.5703125" style="1" customWidth="1"/>
    <col min="2041" max="2041" width="23.7109375" style="1" customWidth="1"/>
    <col min="2042" max="2042" width="22.5703125" style="1" customWidth="1"/>
    <col min="2043" max="2043" width="23" style="1" customWidth="1"/>
    <col min="2044" max="2044" width="10.7109375" style="1" customWidth="1"/>
    <col min="2045" max="2045" width="24" style="1" customWidth="1"/>
    <col min="2046" max="2046" width="26.28515625" style="1" customWidth="1"/>
    <col min="2047" max="2047" width="25.7109375" style="1" customWidth="1"/>
    <col min="2048" max="2048" width="21.42578125" style="1" customWidth="1"/>
    <col min="2049" max="2049" width="7.140625" style="1" bestFit="1" customWidth="1"/>
    <col min="2050" max="2050" width="14.7109375" style="1" customWidth="1"/>
    <col min="2051" max="2051" width="18.42578125" style="1" bestFit="1" customWidth="1"/>
    <col min="2052" max="2052" width="13.28515625" style="1" customWidth="1"/>
    <col min="2053" max="2053" width="12.7109375" style="1" customWidth="1"/>
    <col min="2054" max="2054" width="2.42578125" style="1" customWidth="1"/>
    <col min="2055" max="2055" width="18.42578125" style="1" customWidth="1"/>
    <col min="2056" max="2293" width="9.140625" style="1"/>
    <col min="2294" max="2294" width="1.42578125" style="1" customWidth="1"/>
    <col min="2295" max="2295" width="6.140625" style="1" customWidth="1"/>
    <col min="2296" max="2296" width="31.5703125" style="1" customWidth="1"/>
    <col min="2297" max="2297" width="23.7109375" style="1" customWidth="1"/>
    <col min="2298" max="2298" width="22.5703125" style="1" customWidth="1"/>
    <col min="2299" max="2299" width="23" style="1" customWidth="1"/>
    <col min="2300" max="2300" width="10.7109375" style="1" customWidth="1"/>
    <col min="2301" max="2301" width="24" style="1" customWidth="1"/>
    <col min="2302" max="2302" width="26.28515625" style="1" customWidth="1"/>
    <col min="2303" max="2303" width="25.7109375" style="1" customWidth="1"/>
    <col min="2304" max="2304" width="21.42578125" style="1" customWidth="1"/>
    <col min="2305" max="2305" width="7.140625" style="1" bestFit="1" customWidth="1"/>
    <col min="2306" max="2306" width="14.7109375" style="1" customWidth="1"/>
    <col min="2307" max="2307" width="18.42578125" style="1" bestFit="1" customWidth="1"/>
    <col min="2308" max="2308" width="13.28515625" style="1" customWidth="1"/>
    <col min="2309" max="2309" width="12.7109375" style="1" customWidth="1"/>
    <col min="2310" max="2310" width="2.42578125" style="1" customWidth="1"/>
    <col min="2311" max="2311" width="18.42578125" style="1" customWidth="1"/>
    <col min="2312" max="2549" width="9.140625" style="1"/>
    <col min="2550" max="2550" width="1.42578125" style="1" customWidth="1"/>
    <col min="2551" max="2551" width="6.140625" style="1" customWidth="1"/>
    <col min="2552" max="2552" width="31.5703125" style="1" customWidth="1"/>
    <col min="2553" max="2553" width="23.7109375" style="1" customWidth="1"/>
    <col min="2554" max="2554" width="22.5703125" style="1" customWidth="1"/>
    <col min="2555" max="2555" width="23" style="1" customWidth="1"/>
    <col min="2556" max="2556" width="10.7109375" style="1" customWidth="1"/>
    <col min="2557" max="2557" width="24" style="1" customWidth="1"/>
    <col min="2558" max="2558" width="26.28515625" style="1" customWidth="1"/>
    <col min="2559" max="2559" width="25.7109375" style="1" customWidth="1"/>
    <col min="2560" max="2560" width="21.42578125" style="1" customWidth="1"/>
    <col min="2561" max="2561" width="7.140625" style="1" bestFit="1" customWidth="1"/>
    <col min="2562" max="2562" width="14.7109375" style="1" customWidth="1"/>
    <col min="2563" max="2563" width="18.42578125" style="1" bestFit="1" customWidth="1"/>
    <col min="2564" max="2564" width="13.28515625" style="1" customWidth="1"/>
    <col min="2565" max="2565" width="12.7109375" style="1" customWidth="1"/>
    <col min="2566" max="2566" width="2.42578125" style="1" customWidth="1"/>
    <col min="2567" max="2567" width="18.42578125" style="1" customWidth="1"/>
    <col min="2568" max="2805" width="9.140625" style="1"/>
    <col min="2806" max="2806" width="1.42578125" style="1" customWidth="1"/>
    <col min="2807" max="2807" width="6.140625" style="1" customWidth="1"/>
    <col min="2808" max="2808" width="31.5703125" style="1" customWidth="1"/>
    <col min="2809" max="2809" width="23.7109375" style="1" customWidth="1"/>
    <col min="2810" max="2810" width="22.5703125" style="1" customWidth="1"/>
    <col min="2811" max="2811" width="23" style="1" customWidth="1"/>
    <col min="2812" max="2812" width="10.7109375" style="1" customWidth="1"/>
    <col min="2813" max="2813" width="24" style="1" customWidth="1"/>
    <col min="2814" max="2814" width="26.28515625" style="1" customWidth="1"/>
    <col min="2815" max="2815" width="25.7109375" style="1" customWidth="1"/>
    <col min="2816" max="2816" width="21.42578125" style="1" customWidth="1"/>
    <col min="2817" max="2817" width="7.140625" style="1" bestFit="1" customWidth="1"/>
    <col min="2818" max="2818" width="14.7109375" style="1" customWidth="1"/>
    <col min="2819" max="2819" width="18.42578125" style="1" bestFit="1" customWidth="1"/>
    <col min="2820" max="2820" width="13.28515625" style="1" customWidth="1"/>
    <col min="2821" max="2821" width="12.7109375" style="1" customWidth="1"/>
    <col min="2822" max="2822" width="2.42578125" style="1" customWidth="1"/>
    <col min="2823" max="2823" width="18.42578125" style="1" customWidth="1"/>
    <col min="2824" max="3061" width="9.140625" style="1"/>
    <col min="3062" max="3062" width="1.42578125" style="1" customWidth="1"/>
    <col min="3063" max="3063" width="6.140625" style="1" customWidth="1"/>
    <col min="3064" max="3064" width="31.5703125" style="1" customWidth="1"/>
    <col min="3065" max="3065" width="23.7109375" style="1" customWidth="1"/>
    <col min="3066" max="3066" width="22.5703125" style="1" customWidth="1"/>
    <col min="3067" max="3067" width="23" style="1" customWidth="1"/>
    <col min="3068" max="3068" width="10.7109375" style="1" customWidth="1"/>
    <col min="3069" max="3069" width="24" style="1" customWidth="1"/>
    <col min="3070" max="3070" width="26.28515625" style="1" customWidth="1"/>
    <col min="3071" max="3071" width="25.7109375" style="1" customWidth="1"/>
    <col min="3072" max="3072" width="21.42578125" style="1" customWidth="1"/>
    <col min="3073" max="3073" width="7.140625" style="1" bestFit="1" customWidth="1"/>
    <col min="3074" max="3074" width="14.7109375" style="1" customWidth="1"/>
    <col min="3075" max="3075" width="18.42578125" style="1" bestFit="1" customWidth="1"/>
    <col min="3076" max="3076" width="13.28515625" style="1" customWidth="1"/>
    <col min="3077" max="3077" width="12.7109375" style="1" customWidth="1"/>
    <col min="3078" max="3078" width="2.42578125" style="1" customWidth="1"/>
    <col min="3079" max="3079" width="18.42578125" style="1" customWidth="1"/>
    <col min="3080" max="3317" width="9.140625" style="1"/>
    <col min="3318" max="3318" width="1.42578125" style="1" customWidth="1"/>
    <col min="3319" max="3319" width="6.140625" style="1" customWidth="1"/>
    <col min="3320" max="3320" width="31.5703125" style="1" customWidth="1"/>
    <col min="3321" max="3321" width="23.7109375" style="1" customWidth="1"/>
    <col min="3322" max="3322" width="22.5703125" style="1" customWidth="1"/>
    <col min="3323" max="3323" width="23" style="1" customWidth="1"/>
    <col min="3324" max="3324" width="10.7109375" style="1" customWidth="1"/>
    <col min="3325" max="3325" width="24" style="1" customWidth="1"/>
    <col min="3326" max="3326" width="26.28515625" style="1" customWidth="1"/>
    <col min="3327" max="3327" width="25.7109375" style="1" customWidth="1"/>
    <col min="3328" max="3328" width="21.42578125" style="1" customWidth="1"/>
    <col min="3329" max="3329" width="7.140625" style="1" bestFit="1" customWidth="1"/>
    <col min="3330" max="3330" width="14.7109375" style="1" customWidth="1"/>
    <col min="3331" max="3331" width="18.42578125" style="1" bestFit="1" customWidth="1"/>
    <col min="3332" max="3332" width="13.28515625" style="1" customWidth="1"/>
    <col min="3333" max="3333" width="12.7109375" style="1" customWidth="1"/>
    <col min="3334" max="3334" width="2.42578125" style="1" customWidth="1"/>
    <col min="3335" max="3335" width="18.42578125" style="1" customWidth="1"/>
    <col min="3336" max="3573" width="9.140625" style="1"/>
    <col min="3574" max="3574" width="1.42578125" style="1" customWidth="1"/>
    <col min="3575" max="3575" width="6.140625" style="1" customWidth="1"/>
    <col min="3576" max="3576" width="31.5703125" style="1" customWidth="1"/>
    <col min="3577" max="3577" width="23.7109375" style="1" customWidth="1"/>
    <col min="3578" max="3578" width="22.5703125" style="1" customWidth="1"/>
    <col min="3579" max="3579" width="23" style="1" customWidth="1"/>
    <col min="3580" max="3580" width="10.7109375" style="1" customWidth="1"/>
    <col min="3581" max="3581" width="24" style="1" customWidth="1"/>
    <col min="3582" max="3582" width="26.28515625" style="1" customWidth="1"/>
    <col min="3583" max="3583" width="25.7109375" style="1" customWidth="1"/>
    <col min="3584" max="3584" width="21.42578125" style="1" customWidth="1"/>
    <col min="3585" max="3585" width="7.140625" style="1" bestFit="1" customWidth="1"/>
    <col min="3586" max="3586" width="14.7109375" style="1" customWidth="1"/>
    <col min="3587" max="3587" width="18.42578125" style="1" bestFit="1" customWidth="1"/>
    <col min="3588" max="3588" width="13.28515625" style="1" customWidth="1"/>
    <col min="3589" max="3589" width="12.7109375" style="1" customWidth="1"/>
    <col min="3590" max="3590" width="2.42578125" style="1" customWidth="1"/>
    <col min="3591" max="3591" width="18.42578125" style="1" customWidth="1"/>
    <col min="3592" max="3829" width="9.140625" style="1"/>
    <col min="3830" max="3830" width="1.42578125" style="1" customWidth="1"/>
    <col min="3831" max="3831" width="6.140625" style="1" customWidth="1"/>
    <col min="3832" max="3832" width="31.5703125" style="1" customWidth="1"/>
    <col min="3833" max="3833" width="23.7109375" style="1" customWidth="1"/>
    <col min="3834" max="3834" width="22.5703125" style="1" customWidth="1"/>
    <col min="3835" max="3835" width="23" style="1" customWidth="1"/>
    <col min="3836" max="3836" width="10.7109375" style="1" customWidth="1"/>
    <col min="3837" max="3837" width="24" style="1" customWidth="1"/>
    <col min="3838" max="3838" width="26.28515625" style="1" customWidth="1"/>
    <col min="3839" max="3839" width="25.7109375" style="1" customWidth="1"/>
    <col min="3840" max="3840" width="21.42578125" style="1" customWidth="1"/>
    <col min="3841" max="3841" width="7.140625" style="1" bestFit="1" customWidth="1"/>
    <col min="3842" max="3842" width="14.7109375" style="1" customWidth="1"/>
    <col min="3843" max="3843" width="18.42578125" style="1" bestFit="1" customWidth="1"/>
    <col min="3844" max="3844" width="13.28515625" style="1" customWidth="1"/>
    <col min="3845" max="3845" width="12.7109375" style="1" customWidth="1"/>
    <col min="3846" max="3846" width="2.42578125" style="1" customWidth="1"/>
    <col min="3847" max="3847" width="18.42578125" style="1" customWidth="1"/>
    <col min="3848" max="4085" width="9.140625" style="1"/>
    <col min="4086" max="4086" width="1.42578125" style="1" customWidth="1"/>
    <col min="4087" max="4087" width="6.140625" style="1" customWidth="1"/>
    <col min="4088" max="4088" width="31.5703125" style="1" customWidth="1"/>
    <col min="4089" max="4089" width="23.7109375" style="1" customWidth="1"/>
    <col min="4090" max="4090" width="22.5703125" style="1" customWidth="1"/>
    <col min="4091" max="4091" width="23" style="1" customWidth="1"/>
    <col min="4092" max="4092" width="10.7109375" style="1" customWidth="1"/>
    <col min="4093" max="4093" width="24" style="1" customWidth="1"/>
    <col min="4094" max="4094" width="26.28515625" style="1" customWidth="1"/>
    <col min="4095" max="4095" width="25.7109375" style="1" customWidth="1"/>
    <col min="4096" max="4096" width="21.42578125" style="1" customWidth="1"/>
    <col min="4097" max="4097" width="7.140625" style="1" bestFit="1" customWidth="1"/>
    <col min="4098" max="4098" width="14.7109375" style="1" customWidth="1"/>
    <col min="4099" max="4099" width="18.42578125" style="1" bestFit="1" customWidth="1"/>
    <col min="4100" max="4100" width="13.28515625" style="1" customWidth="1"/>
    <col min="4101" max="4101" width="12.7109375" style="1" customWidth="1"/>
    <col min="4102" max="4102" width="2.42578125" style="1" customWidth="1"/>
    <col min="4103" max="4103" width="18.42578125" style="1" customWidth="1"/>
    <col min="4104" max="4341" width="9.140625" style="1"/>
    <col min="4342" max="4342" width="1.42578125" style="1" customWidth="1"/>
    <col min="4343" max="4343" width="6.140625" style="1" customWidth="1"/>
    <col min="4344" max="4344" width="31.5703125" style="1" customWidth="1"/>
    <col min="4345" max="4345" width="23.7109375" style="1" customWidth="1"/>
    <col min="4346" max="4346" width="22.5703125" style="1" customWidth="1"/>
    <col min="4347" max="4347" width="23" style="1" customWidth="1"/>
    <col min="4348" max="4348" width="10.7109375" style="1" customWidth="1"/>
    <col min="4349" max="4349" width="24" style="1" customWidth="1"/>
    <col min="4350" max="4350" width="26.28515625" style="1" customWidth="1"/>
    <col min="4351" max="4351" width="25.7109375" style="1" customWidth="1"/>
    <col min="4352" max="4352" width="21.42578125" style="1" customWidth="1"/>
    <col min="4353" max="4353" width="7.140625" style="1" bestFit="1" customWidth="1"/>
    <col min="4354" max="4354" width="14.7109375" style="1" customWidth="1"/>
    <col min="4355" max="4355" width="18.42578125" style="1" bestFit="1" customWidth="1"/>
    <col min="4356" max="4356" width="13.28515625" style="1" customWidth="1"/>
    <col min="4357" max="4357" width="12.7109375" style="1" customWidth="1"/>
    <col min="4358" max="4358" width="2.42578125" style="1" customWidth="1"/>
    <col min="4359" max="4359" width="18.42578125" style="1" customWidth="1"/>
    <col min="4360" max="4597" width="9.140625" style="1"/>
    <col min="4598" max="4598" width="1.42578125" style="1" customWidth="1"/>
    <col min="4599" max="4599" width="6.140625" style="1" customWidth="1"/>
    <col min="4600" max="4600" width="31.5703125" style="1" customWidth="1"/>
    <col min="4601" max="4601" width="23.7109375" style="1" customWidth="1"/>
    <col min="4602" max="4602" width="22.5703125" style="1" customWidth="1"/>
    <col min="4603" max="4603" width="23" style="1" customWidth="1"/>
    <col min="4604" max="4604" width="10.7109375" style="1" customWidth="1"/>
    <col min="4605" max="4605" width="24" style="1" customWidth="1"/>
    <col min="4606" max="4606" width="26.28515625" style="1" customWidth="1"/>
    <col min="4607" max="4607" width="25.7109375" style="1" customWidth="1"/>
    <col min="4608" max="4608" width="21.42578125" style="1" customWidth="1"/>
    <col min="4609" max="4609" width="7.140625" style="1" bestFit="1" customWidth="1"/>
    <col min="4610" max="4610" width="14.7109375" style="1" customWidth="1"/>
    <col min="4611" max="4611" width="18.42578125" style="1" bestFit="1" customWidth="1"/>
    <col min="4612" max="4612" width="13.28515625" style="1" customWidth="1"/>
    <col min="4613" max="4613" width="12.7109375" style="1" customWidth="1"/>
    <col min="4614" max="4614" width="2.42578125" style="1" customWidth="1"/>
    <col min="4615" max="4615" width="18.42578125" style="1" customWidth="1"/>
    <col min="4616" max="4853" width="9.140625" style="1"/>
    <col min="4854" max="4854" width="1.42578125" style="1" customWidth="1"/>
    <col min="4855" max="4855" width="6.140625" style="1" customWidth="1"/>
    <col min="4856" max="4856" width="31.5703125" style="1" customWidth="1"/>
    <col min="4857" max="4857" width="23.7109375" style="1" customWidth="1"/>
    <col min="4858" max="4858" width="22.5703125" style="1" customWidth="1"/>
    <col min="4859" max="4859" width="23" style="1" customWidth="1"/>
    <col min="4860" max="4860" width="10.7109375" style="1" customWidth="1"/>
    <col min="4861" max="4861" width="24" style="1" customWidth="1"/>
    <col min="4862" max="4862" width="26.28515625" style="1" customWidth="1"/>
    <col min="4863" max="4863" width="25.7109375" style="1" customWidth="1"/>
    <col min="4864" max="4864" width="21.42578125" style="1" customWidth="1"/>
    <col min="4865" max="4865" width="7.140625" style="1" bestFit="1" customWidth="1"/>
    <col min="4866" max="4866" width="14.7109375" style="1" customWidth="1"/>
    <col min="4867" max="4867" width="18.42578125" style="1" bestFit="1" customWidth="1"/>
    <col min="4868" max="4868" width="13.28515625" style="1" customWidth="1"/>
    <col min="4869" max="4869" width="12.7109375" style="1" customWidth="1"/>
    <col min="4870" max="4870" width="2.42578125" style="1" customWidth="1"/>
    <col min="4871" max="4871" width="18.42578125" style="1" customWidth="1"/>
    <col min="4872" max="5109" width="9.140625" style="1"/>
    <col min="5110" max="5110" width="1.42578125" style="1" customWidth="1"/>
    <col min="5111" max="5111" width="6.140625" style="1" customWidth="1"/>
    <col min="5112" max="5112" width="31.5703125" style="1" customWidth="1"/>
    <col min="5113" max="5113" width="23.7109375" style="1" customWidth="1"/>
    <col min="5114" max="5114" width="22.5703125" style="1" customWidth="1"/>
    <col min="5115" max="5115" width="23" style="1" customWidth="1"/>
    <col min="5116" max="5116" width="10.7109375" style="1" customWidth="1"/>
    <col min="5117" max="5117" width="24" style="1" customWidth="1"/>
    <col min="5118" max="5118" width="26.28515625" style="1" customWidth="1"/>
    <col min="5119" max="5119" width="25.7109375" style="1" customWidth="1"/>
    <col min="5120" max="5120" width="21.42578125" style="1" customWidth="1"/>
    <col min="5121" max="5121" width="7.140625" style="1" bestFit="1" customWidth="1"/>
    <col min="5122" max="5122" width="14.7109375" style="1" customWidth="1"/>
    <col min="5123" max="5123" width="18.42578125" style="1" bestFit="1" customWidth="1"/>
    <col min="5124" max="5124" width="13.28515625" style="1" customWidth="1"/>
    <col min="5125" max="5125" width="12.7109375" style="1" customWidth="1"/>
    <col min="5126" max="5126" width="2.42578125" style="1" customWidth="1"/>
    <col min="5127" max="5127" width="18.42578125" style="1" customWidth="1"/>
    <col min="5128" max="5365" width="9.140625" style="1"/>
    <col min="5366" max="5366" width="1.42578125" style="1" customWidth="1"/>
    <col min="5367" max="5367" width="6.140625" style="1" customWidth="1"/>
    <col min="5368" max="5368" width="31.5703125" style="1" customWidth="1"/>
    <col min="5369" max="5369" width="23.7109375" style="1" customWidth="1"/>
    <col min="5370" max="5370" width="22.5703125" style="1" customWidth="1"/>
    <col min="5371" max="5371" width="23" style="1" customWidth="1"/>
    <col min="5372" max="5372" width="10.7109375" style="1" customWidth="1"/>
    <col min="5373" max="5373" width="24" style="1" customWidth="1"/>
    <col min="5374" max="5374" width="26.28515625" style="1" customWidth="1"/>
    <col min="5375" max="5375" width="25.7109375" style="1" customWidth="1"/>
    <col min="5376" max="5376" width="21.42578125" style="1" customWidth="1"/>
    <col min="5377" max="5377" width="7.140625" style="1" bestFit="1" customWidth="1"/>
    <col min="5378" max="5378" width="14.7109375" style="1" customWidth="1"/>
    <col min="5379" max="5379" width="18.42578125" style="1" bestFit="1" customWidth="1"/>
    <col min="5380" max="5380" width="13.28515625" style="1" customWidth="1"/>
    <col min="5381" max="5381" width="12.7109375" style="1" customWidth="1"/>
    <col min="5382" max="5382" width="2.42578125" style="1" customWidth="1"/>
    <col min="5383" max="5383" width="18.42578125" style="1" customWidth="1"/>
    <col min="5384" max="5621" width="9.140625" style="1"/>
    <col min="5622" max="5622" width="1.42578125" style="1" customWidth="1"/>
    <col min="5623" max="5623" width="6.140625" style="1" customWidth="1"/>
    <col min="5624" max="5624" width="31.5703125" style="1" customWidth="1"/>
    <col min="5625" max="5625" width="23.7109375" style="1" customWidth="1"/>
    <col min="5626" max="5626" width="22.5703125" style="1" customWidth="1"/>
    <col min="5627" max="5627" width="23" style="1" customWidth="1"/>
    <col min="5628" max="5628" width="10.7109375" style="1" customWidth="1"/>
    <col min="5629" max="5629" width="24" style="1" customWidth="1"/>
    <col min="5630" max="5630" width="26.28515625" style="1" customWidth="1"/>
    <col min="5631" max="5631" width="25.7109375" style="1" customWidth="1"/>
    <col min="5632" max="5632" width="21.42578125" style="1" customWidth="1"/>
    <col min="5633" max="5633" width="7.140625" style="1" bestFit="1" customWidth="1"/>
    <col min="5634" max="5634" width="14.7109375" style="1" customWidth="1"/>
    <col min="5635" max="5635" width="18.42578125" style="1" bestFit="1" customWidth="1"/>
    <col min="5636" max="5636" width="13.28515625" style="1" customWidth="1"/>
    <col min="5637" max="5637" width="12.7109375" style="1" customWidth="1"/>
    <col min="5638" max="5638" width="2.42578125" style="1" customWidth="1"/>
    <col min="5639" max="5639" width="18.42578125" style="1" customWidth="1"/>
    <col min="5640" max="5877" width="9.140625" style="1"/>
    <col min="5878" max="5878" width="1.42578125" style="1" customWidth="1"/>
    <col min="5879" max="5879" width="6.140625" style="1" customWidth="1"/>
    <col min="5880" max="5880" width="31.5703125" style="1" customWidth="1"/>
    <col min="5881" max="5881" width="23.7109375" style="1" customWidth="1"/>
    <col min="5882" max="5882" width="22.5703125" style="1" customWidth="1"/>
    <col min="5883" max="5883" width="23" style="1" customWidth="1"/>
    <col min="5884" max="5884" width="10.7109375" style="1" customWidth="1"/>
    <col min="5885" max="5885" width="24" style="1" customWidth="1"/>
    <col min="5886" max="5886" width="26.28515625" style="1" customWidth="1"/>
    <col min="5887" max="5887" width="25.7109375" style="1" customWidth="1"/>
    <col min="5888" max="5888" width="21.42578125" style="1" customWidth="1"/>
    <col min="5889" max="5889" width="7.140625" style="1" bestFit="1" customWidth="1"/>
    <col min="5890" max="5890" width="14.7109375" style="1" customWidth="1"/>
    <col min="5891" max="5891" width="18.42578125" style="1" bestFit="1" customWidth="1"/>
    <col min="5892" max="5892" width="13.28515625" style="1" customWidth="1"/>
    <col min="5893" max="5893" width="12.7109375" style="1" customWidth="1"/>
    <col min="5894" max="5894" width="2.42578125" style="1" customWidth="1"/>
    <col min="5895" max="5895" width="18.42578125" style="1" customWidth="1"/>
    <col min="5896" max="6133" width="9.140625" style="1"/>
    <col min="6134" max="6134" width="1.42578125" style="1" customWidth="1"/>
    <col min="6135" max="6135" width="6.140625" style="1" customWidth="1"/>
    <col min="6136" max="6136" width="31.5703125" style="1" customWidth="1"/>
    <col min="6137" max="6137" width="23.7109375" style="1" customWidth="1"/>
    <col min="6138" max="6138" width="22.5703125" style="1" customWidth="1"/>
    <col min="6139" max="6139" width="23" style="1" customWidth="1"/>
    <col min="6140" max="6140" width="10.7109375" style="1" customWidth="1"/>
    <col min="6141" max="6141" width="24" style="1" customWidth="1"/>
    <col min="6142" max="6142" width="26.28515625" style="1" customWidth="1"/>
    <col min="6143" max="6143" width="25.7109375" style="1" customWidth="1"/>
    <col min="6144" max="6144" width="21.42578125" style="1" customWidth="1"/>
    <col min="6145" max="6145" width="7.140625" style="1" bestFit="1" customWidth="1"/>
    <col min="6146" max="6146" width="14.7109375" style="1" customWidth="1"/>
    <col min="6147" max="6147" width="18.42578125" style="1" bestFit="1" customWidth="1"/>
    <col min="6148" max="6148" width="13.28515625" style="1" customWidth="1"/>
    <col min="6149" max="6149" width="12.7109375" style="1" customWidth="1"/>
    <col min="6150" max="6150" width="2.42578125" style="1" customWidth="1"/>
    <col min="6151" max="6151" width="18.42578125" style="1" customWidth="1"/>
    <col min="6152" max="6389" width="9.140625" style="1"/>
    <col min="6390" max="6390" width="1.42578125" style="1" customWidth="1"/>
    <col min="6391" max="6391" width="6.140625" style="1" customWidth="1"/>
    <col min="6392" max="6392" width="31.5703125" style="1" customWidth="1"/>
    <col min="6393" max="6393" width="23.7109375" style="1" customWidth="1"/>
    <col min="6394" max="6394" width="22.5703125" style="1" customWidth="1"/>
    <col min="6395" max="6395" width="23" style="1" customWidth="1"/>
    <col min="6396" max="6396" width="10.7109375" style="1" customWidth="1"/>
    <col min="6397" max="6397" width="24" style="1" customWidth="1"/>
    <col min="6398" max="6398" width="26.28515625" style="1" customWidth="1"/>
    <col min="6399" max="6399" width="25.7109375" style="1" customWidth="1"/>
    <col min="6400" max="6400" width="21.42578125" style="1" customWidth="1"/>
    <col min="6401" max="6401" width="7.140625" style="1" bestFit="1" customWidth="1"/>
    <col min="6402" max="6402" width="14.7109375" style="1" customWidth="1"/>
    <col min="6403" max="6403" width="18.42578125" style="1" bestFit="1" customWidth="1"/>
    <col min="6404" max="6404" width="13.28515625" style="1" customWidth="1"/>
    <col min="6405" max="6405" width="12.7109375" style="1" customWidth="1"/>
    <col min="6406" max="6406" width="2.42578125" style="1" customWidth="1"/>
    <col min="6407" max="6407" width="18.42578125" style="1" customWidth="1"/>
    <col min="6408" max="6645" width="9.140625" style="1"/>
    <col min="6646" max="6646" width="1.42578125" style="1" customWidth="1"/>
    <col min="6647" max="6647" width="6.140625" style="1" customWidth="1"/>
    <col min="6648" max="6648" width="31.5703125" style="1" customWidth="1"/>
    <col min="6649" max="6649" width="23.7109375" style="1" customWidth="1"/>
    <col min="6650" max="6650" width="22.5703125" style="1" customWidth="1"/>
    <col min="6651" max="6651" width="23" style="1" customWidth="1"/>
    <col min="6652" max="6652" width="10.7109375" style="1" customWidth="1"/>
    <col min="6653" max="6653" width="24" style="1" customWidth="1"/>
    <col min="6654" max="6654" width="26.28515625" style="1" customWidth="1"/>
    <col min="6655" max="6655" width="25.7109375" style="1" customWidth="1"/>
    <col min="6656" max="6656" width="21.42578125" style="1" customWidth="1"/>
    <col min="6657" max="6657" width="7.140625" style="1" bestFit="1" customWidth="1"/>
    <col min="6658" max="6658" width="14.7109375" style="1" customWidth="1"/>
    <col min="6659" max="6659" width="18.42578125" style="1" bestFit="1" customWidth="1"/>
    <col min="6660" max="6660" width="13.28515625" style="1" customWidth="1"/>
    <col min="6661" max="6661" width="12.7109375" style="1" customWidth="1"/>
    <col min="6662" max="6662" width="2.42578125" style="1" customWidth="1"/>
    <col min="6663" max="6663" width="18.42578125" style="1" customWidth="1"/>
    <col min="6664" max="6901" width="9.140625" style="1"/>
    <col min="6902" max="6902" width="1.42578125" style="1" customWidth="1"/>
    <col min="6903" max="6903" width="6.140625" style="1" customWidth="1"/>
    <col min="6904" max="6904" width="31.5703125" style="1" customWidth="1"/>
    <col min="6905" max="6905" width="23.7109375" style="1" customWidth="1"/>
    <col min="6906" max="6906" width="22.5703125" style="1" customWidth="1"/>
    <col min="6907" max="6907" width="23" style="1" customWidth="1"/>
    <col min="6908" max="6908" width="10.7109375" style="1" customWidth="1"/>
    <col min="6909" max="6909" width="24" style="1" customWidth="1"/>
    <col min="6910" max="6910" width="26.28515625" style="1" customWidth="1"/>
    <col min="6911" max="6911" width="25.7109375" style="1" customWidth="1"/>
    <col min="6912" max="6912" width="21.42578125" style="1" customWidth="1"/>
    <col min="6913" max="6913" width="7.140625" style="1" bestFit="1" customWidth="1"/>
    <col min="6914" max="6914" width="14.7109375" style="1" customWidth="1"/>
    <col min="6915" max="6915" width="18.42578125" style="1" bestFit="1" customWidth="1"/>
    <col min="6916" max="6916" width="13.28515625" style="1" customWidth="1"/>
    <col min="6917" max="6917" width="12.7109375" style="1" customWidth="1"/>
    <col min="6918" max="6918" width="2.42578125" style="1" customWidth="1"/>
    <col min="6919" max="6919" width="18.42578125" style="1" customWidth="1"/>
    <col min="6920" max="7157" width="9.140625" style="1"/>
    <col min="7158" max="7158" width="1.42578125" style="1" customWidth="1"/>
    <col min="7159" max="7159" width="6.140625" style="1" customWidth="1"/>
    <col min="7160" max="7160" width="31.5703125" style="1" customWidth="1"/>
    <col min="7161" max="7161" width="23.7109375" style="1" customWidth="1"/>
    <col min="7162" max="7162" width="22.5703125" style="1" customWidth="1"/>
    <col min="7163" max="7163" width="23" style="1" customWidth="1"/>
    <col min="7164" max="7164" width="10.7109375" style="1" customWidth="1"/>
    <col min="7165" max="7165" width="24" style="1" customWidth="1"/>
    <col min="7166" max="7166" width="26.28515625" style="1" customWidth="1"/>
    <col min="7167" max="7167" width="25.7109375" style="1" customWidth="1"/>
    <col min="7168" max="7168" width="21.42578125" style="1" customWidth="1"/>
    <col min="7169" max="7169" width="7.140625" style="1" bestFit="1" customWidth="1"/>
    <col min="7170" max="7170" width="14.7109375" style="1" customWidth="1"/>
    <col min="7171" max="7171" width="18.42578125" style="1" bestFit="1" customWidth="1"/>
    <col min="7172" max="7172" width="13.28515625" style="1" customWidth="1"/>
    <col min="7173" max="7173" width="12.7109375" style="1" customWidth="1"/>
    <col min="7174" max="7174" width="2.42578125" style="1" customWidth="1"/>
    <col min="7175" max="7175" width="18.42578125" style="1" customWidth="1"/>
    <col min="7176" max="7413" width="9.140625" style="1"/>
    <col min="7414" max="7414" width="1.42578125" style="1" customWidth="1"/>
    <col min="7415" max="7415" width="6.140625" style="1" customWidth="1"/>
    <col min="7416" max="7416" width="31.5703125" style="1" customWidth="1"/>
    <col min="7417" max="7417" width="23.7109375" style="1" customWidth="1"/>
    <col min="7418" max="7418" width="22.5703125" style="1" customWidth="1"/>
    <col min="7419" max="7419" width="23" style="1" customWidth="1"/>
    <col min="7420" max="7420" width="10.7109375" style="1" customWidth="1"/>
    <col min="7421" max="7421" width="24" style="1" customWidth="1"/>
    <col min="7422" max="7422" width="26.28515625" style="1" customWidth="1"/>
    <col min="7423" max="7423" width="25.7109375" style="1" customWidth="1"/>
    <col min="7424" max="7424" width="21.42578125" style="1" customWidth="1"/>
    <col min="7425" max="7425" width="7.140625" style="1" bestFit="1" customWidth="1"/>
    <col min="7426" max="7426" width="14.7109375" style="1" customWidth="1"/>
    <col min="7427" max="7427" width="18.42578125" style="1" bestFit="1" customWidth="1"/>
    <col min="7428" max="7428" width="13.28515625" style="1" customWidth="1"/>
    <col min="7429" max="7429" width="12.7109375" style="1" customWidth="1"/>
    <col min="7430" max="7430" width="2.42578125" style="1" customWidth="1"/>
    <col min="7431" max="7431" width="18.42578125" style="1" customWidth="1"/>
    <col min="7432" max="7669" width="9.140625" style="1"/>
    <col min="7670" max="7670" width="1.42578125" style="1" customWidth="1"/>
    <col min="7671" max="7671" width="6.140625" style="1" customWidth="1"/>
    <col min="7672" max="7672" width="31.5703125" style="1" customWidth="1"/>
    <col min="7673" max="7673" width="23.7109375" style="1" customWidth="1"/>
    <col min="7674" max="7674" width="22.5703125" style="1" customWidth="1"/>
    <col min="7675" max="7675" width="23" style="1" customWidth="1"/>
    <col min="7676" max="7676" width="10.7109375" style="1" customWidth="1"/>
    <col min="7677" max="7677" width="24" style="1" customWidth="1"/>
    <col min="7678" max="7678" width="26.28515625" style="1" customWidth="1"/>
    <col min="7679" max="7679" width="25.7109375" style="1" customWidth="1"/>
    <col min="7680" max="7680" width="21.42578125" style="1" customWidth="1"/>
    <col min="7681" max="7681" width="7.140625" style="1" bestFit="1" customWidth="1"/>
    <col min="7682" max="7682" width="14.7109375" style="1" customWidth="1"/>
    <col min="7683" max="7683" width="18.42578125" style="1" bestFit="1" customWidth="1"/>
    <col min="7684" max="7684" width="13.28515625" style="1" customWidth="1"/>
    <col min="7685" max="7685" width="12.7109375" style="1" customWidth="1"/>
    <col min="7686" max="7686" width="2.42578125" style="1" customWidth="1"/>
    <col min="7687" max="7687" width="18.42578125" style="1" customWidth="1"/>
    <col min="7688" max="7925" width="9.140625" style="1"/>
    <col min="7926" max="7926" width="1.42578125" style="1" customWidth="1"/>
    <col min="7927" max="7927" width="6.140625" style="1" customWidth="1"/>
    <col min="7928" max="7928" width="31.5703125" style="1" customWidth="1"/>
    <col min="7929" max="7929" width="23.7109375" style="1" customWidth="1"/>
    <col min="7930" max="7930" width="22.5703125" style="1" customWidth="1"/>
    <col min="7931" max="7931" width="23" style="1" customWidth="1"/>
    <col min="7932" max="7932" width="10.7109375" style="1" customWidth="1"/>
    <col min="7933" max="7933" width="24" style="1" customWidth="1"/>
    <col min="7934" max="7934" width="26.28515625" style="1" customWidth="1"/>
    <col min="7935" max="7935" width="25.7109375" style="1" customWidth="1"/>
    <col min="7936" max="7936" width="21.42578125" style="1" customWidth="1"/>
    <col min="7937" max="7937" width="7.140625" style="1" bestFit="1" customWidth="1"/>
    <col min="7938" max="7938" width="14.7109375" style="1" customWidth="1"/>
    <col min="7939" max="7939" width="18.42578125" style="1" bestFit="1" customWidth="1"/>
    <col min="7940" max="7940" width="13.28515625" style="1" customWidth="1"/>
    <col min="7941" max="7941" width="12.7109375" style="1" customWidth="1"/>
    <col min="7942" max="7942" width="2.42578125" style="1" customWidth="1"/>
    <col min="7943" max="7943" width="18.42578125" style="1" customWidth="1"/>
    <col min="7944" max="8181" width="9.140625" style="1"/>
    <col min="8182" max="8182" width="1.42578125" style="1" customWidth="1"/>
    <col min="8183" max="8183" width="6.140625" style="1" customWidth="1"/>
    <col min="8184" max="8184" width="31.5703125" style="1" customWidth="1"/>
    <col min="8185" max="8185" width="23.7109375" style="1" customWidth="1"/>
    <col min="8186" max="8186" width="22.5703125" style="1" customWidth="1"/>
    <col min="8187" max="8187" width="23" style="1" customWidth="1"/>
    <col min="8188" max="8188" width="10.7109375" style="1" customWidth="1"/>
    <col min="8189" max="8189" width="24" style="1" customWidth="1"/>
    <col min="8190" max="8190" width="26.28515625" style="1" customWidth="1"/>
    <col min="8191" max="8191" width="25.7109375" style="1" customWidth="1"/>
    <col min="8192" max="8192" width="21.42578125" style="1" customWidth="1"/>
    <col min="8193" max="8193" width="7.140625" style="1" bestFit="1" customWidth="1"/>
    <col min="8194" max="8194" width="14.7109375" style="1" customWidth="1"/>
    <col min="8195" max="8195" width="18.42578125" style="1" bestFit="1" customWidth="1"/>
    <col min="8196" max="8196" width="13.28515625" style="1" customWidth="1"/>
    <col min="8197" max="8197" width="12.7109375" style="1" customWidth="1"/>
    <col min="8198" max="8198" width="2.42578125" style="1" customWidth="1"/>
    <col min="8199" max="8199" width="18.42578125" style="1" customWidth="1"/>
    <col min="8200" max="8437" width="9.140625" style="1"/>
    <col min="8438" max="8438" width="1.42578125" style="1" customWidth="1"/>
    <col min="8439" max="8439" width="6.140625" style="1" customWidth="1"/>
    <col min="8440" max="8440" width="31.5703125" style="1" customWidth="1"/>
    <col min="8441" max="8441" width="23.7109375" style="1" customWidth="1"/>
    <col min="8442" max="8442" width="22.5703125" style="1" customWidth="1"/>
    <col min="8443" max="8443" width="23" style="1" customWidth="1"/>
    <col min="8444" max="8444" width="10.7109375" style="1" customWidth="1"/>
    <col min="8445" max="8445" width="24" style="1" customWidth="1"/>
    <col min="8446" max="8446" width="26.28515625" style="1" customWidth="1"/>
    <col min="8447" max="8447" width="25.7109375" style="1" customWidth="1"/>
    <col min="8448" max="8448" width="21.42578125" style="1" customWidth="1"/>
    <col min="8449" max="8449" width="7.140625" style="1" bestFit="1" customWidth="1"/>
    <col min="8450" max="8450" width="14.7109375" style="1" customWidth="1"/>
    <col min="8451" max="8451" width="18.42578125" style="1" bestFit="1" customWidth="1"/>
    <col min="8452" max="8452" width="13.28515625" style="1" customWidth="1"/>
    <col min="8453" max="8453" width="12.7109375" style="1" customWidth="1"/>
    <col min="8454" max="8454" width="2.42578125" style="1" customWidth="1"/>
    <col min="8455" max="8455" width="18.42578125" style="1" customWidth="1"/>
    <col min="8456" max="8693" width="9.140625" style="1"/>
    <col min="8694" max="8694" width="1.42578125" style="1" customWidth="1"/>
    <col min="8695" max="8695" width="6.140625" style="1" customWidth="1"/>
    <col min="8696" max="8696" width="31.5703125" style="1" customWidth="1"/>
    <col min="8697" max="8697" width="23.7109375" style="1" customWidth="1"/>
    <col min="8698" max="8698" width="22.5703125" style="1" customWidth="1"/>
    <col min="8699" max="8699" width="23" style="1" customWidth="1"/>
    <col min="8700" max="8700" width="10.7109375" style="1" customWidth="1"/>
    <col min="8701" max="8701" width="24" style="1" customWidth="1"/>
    <col min="8702" max="8702" width="26.28515625" style="1" customWidth="1"/>
    <col min="8703" max="8703" width="25.7109375" style="1" customWidth="1"/>
    <col min="8704" max="8704" width="21.42578125" style="1" customWidth="1"/>
    <col min="8705" max="8705" width="7.140625" style="1" bestFit="1" customWidth="1"/>
    <col min="8706" max="8706" width="14.7109375" style="1" customWidth="1"/>
    <col min="8707" max="8707" width="18.42578125" style="1" bestFit="1" customWidth="1"/>
    <col min="8708" max="8708" width="13.28515625" style="1" customWidth="1"/>
    <col min="8709" max="8709" width="12.7109375" style="1" customWidth="1"/>
    <col min="8710" max="8710" width="2.42578125" style="1" customWidth="1"/>
    <col min="8711" max="8711" width="18.42578125" style="1" customWidth="1"/>
    <col min="8712" max="8949" width="9.140625" style="1"/>
    <col min="8950" max="8950" width="1.42578125" style="1" customWidth="1"/>
    <col min="8951" max="8951" width="6.140625" style="1" customWidth="1"/>
    <col min="8952" max="8952" width="31.5703125" style="1" customWidth="1"/>
    <col min="8953" max="8953" width="23.7109375" style="1" customWidth="1"/>
    <col min="8954" max="8954" width="22.5703125" style="1" customWidth="1"/>
    <col min="8955" max="8955" width="23" style="1" customWidth="1"/>
    <col min="8956" max="8956" width="10.7109375" style="1" customWidth="1"/>
    <col min="8957" max="8957" width="24" style="1" customWidth="1"/>
    <col min="8958" max="8958" width="26.28515625" style="1" customWidth="1"/>
    <col min="8959" max="8959" width="25.7109375" style="1" customWidth="1"/>
    <col min="8960" max="8960" width="21.42578125" style="1" customWidth="1"/>
    <col min="8961" max="8961" width="7.140625" style="1" bestFit="1" customWidth="1"/>
    <col min="8962" max="8962" width="14.7109375" style="1" customWidth="1"/>
    <col min="8963" max="8963" width="18.42578125" style="1" bestFit="1" customWidth="1"/>
    <col min="8964" max="8964" width="13.28515625" style="1" customWidth="1"/>
    <col min="8965" max="8965" width="12.7109375" style="1" customWidth="1"/>
    <col min="8966" max="8966" width="2.42578125" style="1" customWidth="1"/>
    <col min="8967" max="8967" width="18.42578125" style="1" customWidth="1"/>
    <col min="8968" max="9205" width="9.140625" style="1"/>
    <col min="9206" max="9206" width="1.42578125" style="1" customWidth="1"/>
    <col min="9207" max="9207" width="6.140625" style="1" customWidth="1"/>
    <col min="9208" max="9208" width="31.5703125" style="1" customWidth="1"/>
    <col min="9209" max="9209" width="23.7109375" style="1" customWidth="1"/>
    <col min="9210" max="9210" width="22.5703125" style="1" customWidth="1"/>
    <col min="9211" max="9211" width="23" style="1" customWidth="1"/>
    <col min="9212" max="9212" width="10.7109375" style="1" customWidth="1"/>
    <col min="9213" max="9213" width="24" style="1" customWidth="1"/>
    <col min="9214" max="9214" width="26.28515625" style="1" customWidth="1"/>
    <col min="9215" max="9215" width="25.7109375" style="1" customWidth="1"/>
    <col min="9216" max="9216" width="21.42578125" style="1" customWidth="1"/>
    <col min="9217" max="9217" width="7.140625" style="1" bestFit="1" customWidth="1"/>
    <col min="9218" max="9218" width="14.7109375" style="1" customWidth="1"/>
    <col min="9219" max="9219" width="18.42578125" style="1" bestFit="1" customWidth="1"/>
    <col min="9220" max="9220" width="13.28515625" style="1" customWidth="1"/>
    <col min="9221" max="9221" width="12.7109375" style="1" customWidth="1"/>
    <col min="9222" max="9222" width="2.42578125" style="1" customWidth="1"/>
    <col min="9223" max="9223" width="18.42578125" style="1" customWidth="1"/>
    <col min="9224" max="9461" width="9.140625" style="1"/>
    <col min="9462" max="9462" width="1.42578125" style="1" customWidth="1"/>
    <col min="9463" max="9463" width="6.140625" style="1" customWidth="1"/>
    <col min="9464" max="9464" width="31.5703125" style="1" customWidth="1"/>
    <col min="9465" max="9465" width="23.7109375" style="1" customWidth="1"/>
    <col min="9466" max="9466" width="22.5703125" style="1" customWidth="1"/>
    <col min="9467" max="9467" width="23" style="1" customWidth="1"/>
    <col min="9468" max="9468" width="10.7109375" style="1" customWidth="1"/>
    <col min="9469" max="9469" width="24" style="1" customWidth="1"/>
    <col min="9470" max="9470" width="26.28515625" style="1" customWidth="1"/>
    <col min="9471" max="9471" width="25.7109375" style="1" customWidth="1"/>
    <col min="9472" max="9472" width="21.42578125" style="1" customWidth="1"/>
    <col min="9473" max="9473" width="7.140625" style="1" bestFit="1" customWidth="1"/>
    <col min="9474" max="9474" width="14.7109375" style="1" customWidth="1"/>
    <col min="9475" max="9475" width="18.42578125" style="1" bestFit="1" customWidth="1"/>
    <col min="9476" max="9476" width="13.28515625" style="1" customWidth="1"/>
    <col min="9477" max="9477" width="12.7109375" style="1" customWidth="1"/>
    <col min="9478" max="9478" width="2.42578125" style="1" customWidth="1"/>
    <col min="9479" max="9479" width="18.42578125" style="1" customWidth="1"/>
    <col min="9480" max="9717" width="9.140625" style="1"/>
    <col min="9718" max="9718" width="1.42578125" style="1" customWidth="1"/>
    <col min="9719" max="9719" width="6.140625" style="1" customWidth="1"/>
    <col min="9720" max="9720" width="31.5703125" style="1" customWidth="1"/>
    <col min="9721" max="9721" width="23.7109375" style="1" customWidth="1"/>
    <col min="9722" max="9722" width="22.5703125" style="1" customWidth="1"/>
    <col min="9723" max="9723" width="23" style="1" customWidth="1"/>
    <col min="9724" max="9724" width="10.7109375" style="1" customWidth="1"/>
    <col min="9725" max="9725" width="24" style="1" customWidth="1"/>
    <col min="9726" max="9726" width="26.28515625" style="1" customWidth="1"/>
    <col min="9727" max="9727" width="25.7109375" style="1" customWidth="1"/>
    <col min="9728" max="9728" width="21.42578125" style="1" customWidth="1"/>
    <col min="9729" max="9729" width="7.140625" style="1" bestFit="1" customWidth="1"/>
    <col min="9730" max="9730" width="14.7109375" style="1" customWidth="1"/>
    <col min="9731" max="9731" width="18.42578125" style="1" bestFit="1" customWidth="1"/>
    <col min="9732" max="9732" width="13.28515625" style="1" customWidth="1"/>
    <col min="9733" max="9733" width="12.7109375" style="1" customWidth="1"/>
    <col min="9734" max="9734" width="2.42578125" style="1" customWidth="1"/>
    <col min="9735" max="9735" width="18.42578125" style="1" customWidth="1"/>
    <col min="9736" max="9973" width="9.140625" style="1"/>
    <col min="9974" max="9974" width="1.42578125" style="1" customWidth="1"/>
    <col min="9975" max="9975" width="6.140625" style="1" customWidth="1"/>
    <col min="9976" max="9976" width="31.5703125" style="1" customWidth="1"/>
    <col min="9977" max="9977" width="23.7109375" style="1" customWidth="1"/>
    <col min="9978" max="9978" width="22.5703125" style="1" customWidth="1"/>
    <col min="9979" max="9979" width="23" style="1" customWidth="1"/>
    <col min="9980" max="9980" width="10.7109375" style="1" customWidth="1"/>
    <col min="9981" max="9981" width="24" style="1" customWidth="1"/>
    <col min="9982" max="9982" width="26.28515625" style="1" customWidth="1"/>
    <col min="9983" max="9983" width="25.7109375" style="1" customWidth="1"/>
    <col min="9984" max="9984" width="21.42578125" style="1" customWidth="1"/>
    <col min="9985" max="9985" width="7.140625" style="1" bestFit="1" customWidth="1"/>
    <col min="9986" max="9986" width="14.7109375" style="1" customWidth="1"/>
    <col min="9987" max="9987" width="18.42578125" style="1" bestFit="1" customWidth="1"/>
    <col min="9988" max="9988" width="13.28515625" style="1" customWidth="1"/>
    <col min="9989" max="9989" width="12.7109375" style="1" customWidth="1"/>
    <col min="9990" max="9990" width="2.42578125" style="1" customWidth="1"/>
    <col min="9991" max="9991" width="18.42578125" style="1" customWidth="1"/>
    <col min="9992" max="10229" width="9.140625" style="1"/>
    <col min="10230" max="10230" width="1.42578125" style="1" customWidth="1"/>
    <col min="10231" max="10231" width="6.140625" style="1" customWidth="1"/>
    <col min="10232" max="10232" width="31.5703125" style="1" customWidth="1"/>
    <col min="10233" max="10233" width="23.7109375" style="1" customWidth="1"/>
    <col min="10234" max="10234" width="22.5703125" style="1" customWidth="1"/>
    <col min="10235" max="10235" width="23" style="1" customWidth="1"/>
    <col min="10236" max="10236" width="10.7109375" style="1" customWidth="1"/>
    <col min="10237" max="10237" width="24" style="1" customWidth="1"/>
    <col min="10238" max="10238" width="26.28515625" style="1" customWidth="1"/>
    <col min="10239" max="10239" width="25.7109375" style="1" customWidth="1"/>
    <col min="10240" max="10240" width="21.42578125" style="1" customWidth="1"/>
    <col min="10241" max="10241" width="7.140625" style="1" bestFit="1" customWidth="1"/>
    <col min="10242" max="10242" width="14.7109375" style="1" customWidth="1"/>
    <col min="10243" max="10243" width="18.42578125" style="1" bestFit="1" customWidth="1"/>
    <col min="10244" max="10244" width="13.28515625" style="1" customWidth="1"/>
    <col min="10245" max="10245" width="12.7109375" style="1" customWidth="1"/>
    <col min="10246" max="10246" width="2.42578125" style="1" customWidth="1"/>
    <col min="10247" max="10247" width="18.42578125" style="1" customWidth="1"/>
    <col min="10248" max="10485" width="9.140625" style="1"/>
    <col min="10486" max="10486" width="1.42578125" style="1" customWidth="1"/>
    <col min="10487" max="10487" width="6.140625" style="1" customWidth="1"/>
    <col min="10488" max="10488" width="31.5703125" style="1" customWidth="1"/>
    <col min="10489" max="10489" width="23.7109375" style="1" customWidth="1"/>
    <col min="10490" max="10490" width="22.5703125" style="1" customWidth="1"/>
    <col min="10491" max="10491" width="23" style="1" customWidth="1"/>
    <col min="10492" max="10492" width="10.7109375" style="1" customWidth="1"/>
    <col min="10493" max="10493" width="24" style="1" customWidth="1"/>
    <col min="10494" max="10494" width="26.28515625" style="1" customWidth="1"/>
    <col min="10495" max="10495" width="25.7109375" style="1" customWidth="1"/>
    <col min="10496" max="10496" width="21.42578125" style="1" customWidth="1"/>
    <col min="10497" max="10497" width="7.140625" style="1" bestFit="1" customWidth="1"/>
    <col min="10498" max="10498" width="14.7109375" style="1" customWidth="1"/>
    <col min="10499" max="10499" width="18.42578125" style="1" bestFit="1" customWidth="1"/>
    <col min="10500" max="10500" width="13.28515625" style="1" customWidth="1"/>
    <col min="10501" max="10501" width="12.7109375" style="1" customWidth="1"/>
    <col min="10502" max="10502" width="2.42578125" style="1" customWidth="1"/>
    <col min="10503" max="10503" width="18.42578125" style="1" customWidth="1"/>
    <col min="10504" max="10741" width="9.140625" style="1"/>
    <col min="10742" max="10742" width="1.42578125" style="1" customWidth="1"/>
    <col min="10743" max="10743" width="6.140625" style="1" customWidth="1"/>
    <col min="10744" max="10744" width="31.5703125" style="1" customWidth="1"/>
    <col min="10745" max="10745" width="23.7109375" style="1" customWidth="1"/>
    <col min="10746" max="10746" width="22.5703125" style="1" customWidth="1"/>
    <col min="10747" max="10747" width="23" style="1" customWidth="1"/>
    <col min="10748" max="10748" width="10.7109375" style="1" customWidth="1"/>
    <col min="10749" max="10749" width="24" style="1" customWidth="1"/>
    <col min="10750" max="10750" width="26.28515625" style="1" customWidth="1"/>
    <col min="10751" max="10751" width="25.7109375" style="1" customWidth="1"/>
    <col min="10752" max="10752" width="21.42578125" style="1" customWidth="1"/>
    <col min="10753" max="10753" width="7.140625" style="1" bestFit="1" customWidth="1"/>
    <col min="10754" max="10754" width="14.7109375" style="1" customWidth="1"/>
    <col min="10755" max="10755" width="18.42578125" style="1" bestFit="1" customWidth="1"/>
    <col min="10756" max="10756" width="13.28515625" style="1" customWidth="1"/>
    <col min="10757" max="10757" width="12.7109375" style="1" customWidth="1"/>
    <col min="10758" max="10758" width="2.42578125" style="1" customWidth="1"/>
    <col min="10759" max="10759" width="18.42578125" style="1" customWidth="1"/>
    <col min="10760" max="10997" width="9.140625" style="1"/>
    <col min="10998" max="10998" width="1.42578125" style="1" customWidth="1"/>
    <col min="10999" max="10999" width="6.140625" style="1" customWidth="1"/>
    <col min="11000" max="11000" width="31.5703125" style="1" customWidth="1"/>
    <col min="11001" max="11001" width="23.7109375" style="1" customWidth="1"/>
    <col min="11002" max="11002" width="22.5703125" style="1" customWidth="1"/>
    <col min="11003" max="11003" width="23" style="1" customWidth="1"/>
    <col min="11004" max="11004" width="10.7109375" style="1" customWidth="1"/>
    <col min="11005" max="11005" width="24" style="1" customWidth="1"/>
    <col min="11006" max="11006" width="26.28515625" style="1" customWidth="1"/>
    <col min="11007" max="11007" width="25.7109375" style="1" customWidth="1"/>
    <col min="11008" max="11008" width="21.42578125" style="1" customWidth="1"/>
    <col min="11009" max="11009" width="7.140625" style="1" bestFit="1" customWidth="1"/>
    <col min="11010" max="11010" width="14.7109375" style="1" customWidth="1"/>
    <col min="11011" max="11011" width="18.42578125" style="1" bestFit="1" customWidth="1"/>
    <col min="11012" max="11012" width="13.28515625" style="1" customWidth="1"/>
    <col min="11013" max="11013" width="12.7109375" style="1" customWidth="1"/>
    <col min="11014" max="11014" width="2.42578125" style="1" customWidth="1"/>
    <col min="11015" max="11015" width="18.42578125" style="1" customWidth="1"/>
    <col min="11016" max="11253" width="9.140625" style="1"/>
    <col min="11254" max="11254" width="1.42578125" style="1" customWidth="1"/>
    <col min="11255" max="11255" width="6.140625" style="1" customWidth="1"/>
    <col min="11256" max="11256" width="31.5703125" style="1" customWidth="1"/>
    <col min="11257" max="11257" width="23.7109375" style="1" customWidth="1"/>
    <col min="11258" max="11258" width="22.5703125" style="1" customWidth="1"/>
    <col min="11259" max="11259" width="23" style="1" customWidth="1"/>
    <col min="11260" max="11260" width="10.7109375" style="1" customWidth="1"/>
    <col min="11261" max="11261" width="24" style="1" customWidth="1"/>
    <col min="11262" max="11262" width="26.28515625" style="1" customWidth="1"/>
    <col min="11263" max="11263" width="25.7109375" style="1" customWidth="1"/>
    <col min="11264" max="11264" width="21.42578125" style="1" customWidth="1"/>
    <col min="11265" max="11265" width="7.140625" style="1" bestFit="1" customWidth="1"/>
    <col min="11266" max="11266" width="14.7109375" style="1" customWidth="1"/>
    <col min="11267" max="11267" width="18.42578125" style="1" bestFit="1" customWidth="1"/>
    <col min="11268" max="11268" width="13.28515625" style="1" customWidth="1"/>
    <col min="11269" max="11269" width="12.7109375" style="1" customWidth="1"/>
    <col min="11270" max="11270" width="2.42578125" style="1" customWidth="1"/>
    <col min="11271" max="11271" width="18.42578125" style="1" customWidth="1"/>
    <col min="11272" max="11509" width="9.140625" style="1"/>
    <col min="11510" max="11510" width="1.42578125" style="1" customWidth="1"/>
    <col min="11511" max="11511" width="6.140625" style="1" customWidth="1"/>
    <col min="11512" max="11512" width="31.5703125" style="1" customWidth="1"/>
    <col min="11513" max="11513" width="23.7109375" style="1" customWidth="1"/>
    <col min="11514" max="11514" width="22.5703125" style="1" customWidth="1"/>
    <col min="11515" max="11515" width="23" style="1" customWidth="1"/>
    <col min="11516" max="11516" width="10.7109375" style="1" customWidth="1"/>
    <col min="11517" max="11517" width="24" style="1" customWidth="1"/>
    <col min="11518" max="11518" width="26.28515625" style="1" customWidth="1"/>
    <col min="11519" max="11519" width="25.7109375" style="1" customWidth="1"/>
    <col min="11520" max="11520" width="21.42578125" style="1" customWidth="1"/>
    <col min="11521" max="11521" width="7.140625" style="1" bestFit="1" customWidth="1"/>
    <col min="11522" max="11522" width="14.7109375" style="1" customWidth="1"/>
    <col min="11523" max="11523" width="18.42578125" style="1" bestFit="1" customWidth="1"/>
    <col min="11524" max="11524" width="13.28515625" style="1" customWidth="1"/>
    <col min="11525" max="11525" width="12.7109375" style="1" customWidth="1"/>
    <col min="11526" max="11526" width="2.42578125" style="1" customWidth="1"/>
    <col min="11527" max="11527" width="18.42578125" style="1" customWidth="1"/>
    <col min="11528" max="11765" width="9.140625" style="1"/>
    <col min="11766" max="11766" width="1.42578125" style="1" customWidth="1"/>
    <col min="11767" max="11767" width="6.140625" style="1" customWidth="1"/>
    <col min="11768" max="11768" width="31.5703125" style="1" customWidth="1"/>
    <col min="11769" max="11769" width="23.7109375" style="1" customWidth="1"/>
    <col min="11770" max="11770" width="22.5703125" style="1" customWidth="1"/>
    <col min="11771" max="11771" width="23" style="1" customWidth="1"/>
    <col min="11772" max="11772" width="10.7109375" style="1" customWidth="1"/>
    <col min="11773" max="11773" width="24" style="1" customWidth="1"/>
    <col min="11774" max="11774" width="26.28515625" style="1" customWidth="1"/>
    <col min="11775" max="11775" width="25.7109375" style="1" customWidth="1"/>
    <col min="11776" max="11776" width="21.42578125" style="1" customWidth="1"/>
    <col min="11777" max="11777" width="7.140625" style="1" bestFit="1" customWidth="1"/>
    <col min="11778" max="11778" width="14.7109375" style="1" customWidth="1"/>
    <col min="11779" max="11779" width="18.42578125" style="1" bestFit="1" customWidth="1"/>
    <col min="11780" max="11780" width="13.28515625" style="1" customWidth="1"/>
    <col min="11781" max="11781" width="12.7109375" style="1" customWidth="1"/>
    <col min="11782" max="11782" width="2.42578125" style="1" customWidth="1"/>
    <col min="11783" max="11783" width="18.42578125" style="1" customWidth="1"/>
    <col min="11784" max="12021" width="9.140625" style="1"/>
    <col min="12022" max="12022" width="1.42578125" style="1" customWidth="1"/>
    <col min="12023" max="12023" width="6.140625" style="1" customWidth="1"/>
    <col min="12024" max="12024" width="31.5703125" style="1" customWidth="1"/>
    <col min="12025" max="12025" width="23.7109375" style="1" customWidth="1"/>
    <col min="12026" max="12026" width="22.5703125" style="1" customWidth="1"/>
    <col min="12027" max="12027" width="23" style="1" customWidth="1"/>
    <col min="12028" max="12028" width="10.7109375" style="1" customWidth="1"/>
    <col min="12029" max="12029" width="24" style="1" customWidth="1"/>
    <col min="12030" max="12030" width="26.28515625" style="1" customWidth="1"/>
    <col min="12031" max="12031" width="25.7109375" style="1" customWidth="1"/>
    <col min="12032" max="12032" width="21.42578125" style="1" customWidth="1"/>
    <col min="12033" max="12033" width="7.140625" style="1" bestFit="1" customWidth="1"/>
    <col min="12034" max="12034" width="14.7109375" style="1" customWidth="1"/>
    <col min="12035" max="12035" width="18.42578125" style="1" bestFit="1" customWidth="1"/>
    <col min="12036" max="12036" width="13.28515625" style="1" customWidth="1"/>
    <col min="12037" max="12037" width="12.7109375" style="1" customWidth="1"/>
    <col min="12038" max="12038" width="2.42578125" style="1" customWidth="1"/>
    <col min="12039" max="12039" width="18.42578125" style="1" customWidth="1"/>
    <col min="12040" max="12277" width="9.140625" style="1"/>
    <col min="12278" max="12278" width="1.42578125" style="1" customWidth="1"/>
    <col min="12279" max="12279" width="6.140625" style="1" customWidth="1"/>
    <col min="12280" max="12280" width="31.5703125" style="1" customWidth="1"/>
    <col min="12281" max="12281" width="23.7109375" style="1" customWidth="1"/>
    <col min="12282" max="12282" width="22.5703125" style="1" customWidth="1"/>
    <col min="12283" max="12283" width="23" style="1" customWidth="1"/>
    <col min="12284" max="12284" width="10.7109375" style="1" customWidth="1"/>
    <col min="12285" max="12285" width="24" style="1" customWidth="1"/>
    <col min="12286" max="12286" width="26.28515625" style="1" customWidth="1"/>
    <col min="12287" max="12287" width="25.7109375" style="1" customWidth="1"/>
    <col min="12288" max="12288" width="21.42578125" style="1" customWidth="1"/>
    <col min="12289" max="12289" width="7.140625" style="1" bestFit="1" customWidth="1"/>
    <col min="12290" max="12290" width="14.7109375" style="1" customWidth="1"/>
    <col min="12291" max="12291" width="18.42578125" style="1" bestFit="1" customWidth="1"/>
    <col min="12292" max="12292" width="13.28515625" style="1" customWidth="1"/>
    <col min="12293" max="12293" width="12.7109375" style="1" customWidth="1"/>
    <col min="12294" max="12294" width="2.42578125" style="1" customWidth="1"/>
    <col min="12295" max="12295" width="18.42578125" style="1" customWidth="1"/>
    <col min="12296" max="12533" width="9.140625" style="1"/>
    <col min="12534" max="12534" width="1.42578125" style="1" customWidth="1"/>
    <col min="12535" max="12535" width="6.140625" style="1" customWidth="1"/>
    <col min="12536" max="12536" width="31.5703125" style="1" customWidth="1"/>
    <col min="12537" max="12537" width="23.7109375" style="1" customWidth="1"/>
    <col min="12538" max="12538" width="22.5703125" style="1" customWidth="1"/>
    <col min="12539" max="12539" width="23" style="1" customWidth="1"/>
    <col min="12540" max="12540" width="10.7109375" style="1" customWidth="1"/>
    <col min="12541" max="12541" width="24" style="1" customWidth="1"/>
    <col min="12542" max="12542" width="26.28515625" style="1" customWidth="1"/>
    <col min="12543" max="12543" width="25.7109375" style="1" customWidth="1"/>
    <col min="12544" max="12544" width="21.42578125" style="1" customWidth="1"/>
    <col min="12545" max="12545" width="7.140625" style="1" bestFit="1" customWidth="1"/>
    <col min="12546" max="12546" width="14.7109375" style="1" customWidth="1"/>
    <col min="12547" max="12547" width="18.42578125" style="1" bestFit="1" customWidth="1"/>
    <col min="12548" max="12548" width="13.28515625" style="1" customWidth="1"/>
    <col min="12549" max="12549" width="12.7109375" style="1" customWidth="1"/>
    <col min="12550" max="12550" width="2.42578125" style="1" customWidth="1"/>
    <col min="12551" max="12551" width="18.42578125" style="1" customWidth="1"/>
    <col min="12552" max="12789" width="9.140625" style="1"/>
    <col min="12790" max="12790" width="1.42578125" style="1" customWidth="1"/>
    <col min="12791" max="12791" width="6.140625" style="1" customWidth="1"/>
    <col min="12792" max="12792" width="31.5703125" style="1" customWidth="1"/>
    <col min="12793" max="12793" width="23.7109375" style="1" customWidth="1"/>
    <col min="12794" max="12794" width="22.5703125" style="1" customWidth="1"/>
    <col min="12795" max="12795" width="23" style="1" customWidth="1"/>
    <col min="12796" max="12796" width="10.7109375" style="1" customWidth="1"/>
    <col min="12797" max="12797" width="24" style="1" customWidth="1"/>
    <col min="12798" max="12798" width="26.28515625" style="1" customWidth="1"/>
    <col min="12799" max="12799" width="25.7109375" style="1" customWidth="1"/>
    <col min="12800" max="12800" width="21.42578125" style="1" customWidth="1"/>
    <col min="12801" max="12801" width="7.140625" style="1" bestFit="1" customWidth="1"/>
    <col min="12802" max="12802" width="14.7109375" style="1" customWidth="1"/>
    <col min="12803" max="12803" width="18.42578125" style="1" bestFit="1" customWidth="1"/>
    <col min="12804" max="12804" width="13.28515625" style="1" customWidth="1"/>
    <col min="12805" max="12805" width="12.7109375" style="1" customWidth="1"/>
    <col min="12806" max="12806" width="2.42578125" style="1" customWidth="1"/>
    <col min="12807" max="12807" width="18.42578125" style="1" customWidth="1"/>
    <col min="12808" max="13045" width="9.140625" style="1"/>
    <col min="13046" max="13046" width="1.42578125" style="1" customWidth="1"/>
    <col min="13047" max="13047" width="6.140625" style="1" customWidth="1"/>
    <col min="13048" max="13048" width="31.5703125" style="1" customWidth="1"/>
    <col min="13049" max="13049" width="23.7109375" style="1" customWidth="1"/>
    <col min="13050" max="13050" width="22.5703125" style="1" customWidth="1"/>
    <col min="13051" max="13051" width="23" style="1" customWidth="1"/>
    <col min="13052" max="13052" width="10.7109375" style="1" customWidth="1"/>
    <col min="13053" max="13053" width="24" style="1" customWidth="1"/>
    <col min="13054" max="13054" width="26.28515625" style="1" customWidth="1"/>
    <col min="13055" max="13055" width="25.7109375" style="1" customWidth="1"/>
    <col min="13056" max="13056" width="21.42578125" style="1" customWidth="1"/>
    <col min="13057" max="13057" width="7.140625" style="1" bestFit="1" customWidth="1"/>
    <col min="13058" max="13058" width="14.7109375" style="1" customWidth="1"/>
    <col min="13059" max="13059" width="18.42578125" style="1" bestFit="1" customWidth="1"/>
    <col min="13060" max="13060" width="13.28515625" style="1" customWidth="1"/>
    <col min="13061" max="13061" width="12.7109375" style="1" customWidth="1"/>
    <col min="13062" max="13062" width="2.42578125" style="1" customWidth="1"/>
    <col min="13063" max="13063" width="18.42578125" style="1" customWidth="1"/>
    <col min="13064" max="13301" width="9.140625" style="1"/>
    <col min="13302" max="13302" width="1.42578125" style="1" customWidth="1"/>
    <col min="13303" max="13303" width="6.140625" style="1" customWidth="1"/>
    <col min="13304" max="13304" width="31.5703125" style="1" customWidth="1"/>
    <col min="13305" max="13305" width="23.7109375" style="1" customWidth="1"/>
    <col min="13306" max="13306" width="22.5703125" style="1" customWidth="1"/>
    <col min="13307" max="13307" width="23" style="1" customWidth="1"/>
    <col min="13308" max="13308" width="10.7109375" style="1" customWidth="1"/>
    <col min="13309" max="13309" width="24" style="1" customWidth="1"/>
    <col min="13310" max="13310" width="26.28515625" style="1" customWidth="1"/>
    <col min="13311" max="13311" width="25.7109375" style="1" customWidth="1"/>
    <col min="13312" max="13312" width="21.42578125" style="1" customWidth="1"/>
    <col min="13313" max="13313" width="7.140625" style="1" bestFit="1" customWidth="1"/>
    <col min="13314" max="13314" width="14.7109375" style="1" customWidth="1"/>
    <col min="13315" max="13315" width="18.42578125" style="1" bestFit="1" customWidth="1"/>
    <col min="13316" max="13316" width="13.28515625" style="1" customWidth="1"/>
    <col min="13317" max="13317" width="12.7109375" style="1" customWidth="1"/>
    <col min="13318" max="13318" width="2.42578125" style="1" customWidth="1"/>
    <col min="13319" max="13319" width="18.42578125" style="1" customWidth="1"/>
    <col min="13320" max="13557" width="9.140625" style="1"/>
    <col min="13558" max="13558" width="1.42578125" style="1" customWidth="1"/>
    <col min="13559" max="13559" width="6.140625" style="1" customWidth="1"/>
    <col min="13560" max="13560" width="31.5703125" style="1" customWidth="1"/>
    <col min="13561" max="13561" width="23.7109375" style="1" customWidth="1"/>
    <col min="13562" max="13562" width="22.5703125" style="1" customWidth="1"/>
    <col min="13563" max="13563" width="23" style="1" customWidth="1"/>
    <col min="13564" max="13564" width="10.7109375" style="1" customWidth="1"/>
    <col min="13565" max="13565" width="24" style="1" customWidth="1"/>
    <col min="13566" max="13566" width="26.28515625" style="1" customWidth="1"/>
    <col min="13567" max="13567" width="25.7109375" style="1" customWidth="1"/>
    <col min="13568" max="13568" width="21.42578125" style="1" customWidth="1"/>
    <col min="13569" max="13569" width="7.140625" style="1" bestFit="1" customWidth="1"/>
    <col min="13570" max="13570" width="14.7109375" style="1" customWidth="1"/>
    <col min="13571" max="13571" width="18.42578125" style="1" bestFit="1" customWidth="1"/>
    <col min="13572" max="13572" width="13.28515625" style="1" customWidth="1"/>
    <col min="13573" max="13573" width="12.7109375" style="1" customWidth="1"/>
    <col min="13574" max="13574" width="2.42578125" style="1" customWidth="1"/>
    <col min="13575" max="13575" width="18.42578125" style="1" customWidth="1"/>
    <col min="13576" max="13813" width="9.140625" style="1"/>
    <col min="13814" max="13814" width="1.42578125" style="1" customWidth="1"/>
    <col min="13815" max="13815" width="6.140625" style="1" customWidth="1"/>
    <col min="13816" max="13816" width="31.5703125" style="1" customWidth="1"/>
    <col min="13817" max="13817" width="23.7109375" style="1" customWidth="1"/>
    <col min="13818" max="13818" width="22.5703125" style="1" customWidth="1"/>
    <col min="13819" max="13819" width="23" style="1" customWidth="1"/>
    <col min="13820" max="13820" width="10.7109375" style="1" customWidth="1"/>
    <col min="13821" max="13821" width="24" style="1" customWidth="1"/>
    <col min="13822" max="13822" width="26.28515625" style="1" customWidth="1"/>
    <col min="13823" max="13823" width="25.7109375" style="1" customWidth="1"/>
    <col min="13824" max="13824" width="21.42578125" style="1" customWidth="1"/>
    <col min="13825" max="13825" width="7.140625" style="1" bestFit="1" customWidth="1"/>
    <col min="13826" max="13826" width="14.7109375" style="1" customWidth="1"/>
    <col min="13827" max="13827" width="18.42578125" style="1" bestFit="1" customWidth="1"/>
    <col min="13828" max="13828" width="13.28515625" style="1" customWidth="1"/>
    <col min="13829" max="13829" width="12.7109375" style="1" customWidth="1"/>
    <col min="13830" max="13830" width="2.42578125" style="1" customWidth="1"/>
    <col min="13831" max="13831" width="18.42578125" style="1" customWidth="1"/>
    <col min="13832" max="14069" width="9.140625" style="1"/>
    <col min="14070" max="14070" width="1.42578125" style="1" customWidth="1"/>
    <col min="14071" max="14071" width="6.140625" style="1" customWidth="1"/>
    <col min="14072" max="14072" width="31.5703125" style="1" customWidth="1"/>
    <col min="14073" max="14073" width="23.7109375" style="1" customWidth="1"/>
    <col min="14074" max="14074" width="22.5703125" style="1" customWidth="1"/>
    <col min="14075" max="14075" width="23" style="1" customWidth="1"/>
    <col min="14076" max="14076" width="10.7109375" style="1" customWidth="1"/>
    <col min="14077" max="14077" width="24" style="1" customWidth="1"/>
    <col min="14078" max="14078" width="26.28515625" style="1" customWidth="1"/>
    <col min="14079" max="14079" width="25.7109375" style="1" customWidth="1"/>
    <col min="14080" max="14080" width="21.42578125" style="1" customWidth="1"/>
    <col min="14081" max="14081" width="7.140625" style="1" bestFit="1" customWidth="1"/>
    <col min="14082" max="14082" width="14.7109375" style="1" customWidth="1"/>
    <col min="14083" max="14083" width="18.42578125" style="1" bestFit="1" customWidth="1"/>
    <col min="14084" max="14084" width="13.28515625" style="1" customWidth="1"/>
    <col min="14085" max="14085" width="12.7109375" style="1" customWidth="1"/>
    <col min="14086" max="14086" width="2.42578125" style="1" customWidth="1"/>
    <col min="14087" max="14087" width="18.42578125" style="1" customWidth="1"/>
    <col min="14088" max="14325" width="9.140625" style="1"/>
    <col min="14326" max="14326" width="1.42578125" style="1" customWidth="1"/>
    <col min="14327" max="14327" width="6.140625" style="1" customWidth="1"/>
    <col min="14328" max="14328" width="31.5703125" style="1" customWidth="1"/>
    <col min="14329" max="14329" width="23.7109375" style="1" customWidth="1"/>
    <col min="14330" max="14330" width="22.5703125" style="1" customWidth="1"/>
    <col min="14331" max="14331" width="23" style="1" customWidth="1"/>
    <col min="14332" max="14332" width="10.7109375" style="1" customWidth="1"/>
    <col min="14333" max="14333" width="24" style="1" customWidth="1"/>
    <col min="14334" max="14334" width="26.28515625" style="1" customWidth="1"/>
    <col min="14335" max="14335" width="25.7109375" style="1" customWidth="1"/>
    <col min="14336" max="14336" width="21.42578125" style="1" customWidth="1"/>
    <col min="14337" max="14337" width="7.140625" style="1" bestFit="1" customWidth="1"/>
    <col min="14338" max="14338" width="14.7109375" style="1" customWidth="1"/>
    <col min="14339" max="14339" width="18.42578125" style="1" bestFit="1" customWidth="1"/>
    <col min="14340" max="14340" width="13.28515625" style="1" customWidth="1"/>
    <col min="14341" max="14341" width="12.7109375" style="1" customWidth="1"/>
    <col min="14342" max="14342" width="2.42578125" style="1" customWidth="1"/>
    <col min="14343" max="14343" width="18.42578125" style="1" customWidth="1"/>
    <col min="14344" max="14581" width="9.140625" style="1"/>
    <col min="14582" max="14582" width="1.42578125" style="1" customWidth="1"/>
    <col min="14583" max="14583" width="6.140625" style="1" customWidth="1"/>
    <col min="14584" max="14584" width="31.5703125" style="1" customWidth="1"/>
    <col min="14585" max="14585" width="23.7109375" style="1" customWidth="1"/>
    <col min="14586" max="14586" width="22.5703125" style="1" customWidth="1"/>
    <col min="14587" max="14587" width="23" style="1" customWidth="1"/>
    <col min="14588" max="14588" width="10.7109375" style="1" customWidth="1"/>
    <col min="14589" max="14589" width="24" style="1" customWidth="1"/>
    <col min="14590" max="14590" width="26.28515625" style="1" customWidth="1"/>
    <col min="14591" max="14591" width="25.7109375" style="1" customWidth="1"/>
    <col min="14592" max="14592" width="21.42578125" style="1" customWidth="1"/>
    <col min="14593" max="14593" width="7.140625" style="1" bestFit="1" customWidth="1"/>
    <col min="14594" max="14594" width="14.7109375" style="1" customWidth="1"/>
    <col min="14595" max="14595" width="18.42578125" style="1" bestFit="1" customWidth="1"/>
    <col min="14596" max="14596" width="13.28515625" style="1" customWidth="1"/>
    <col min="14597" max="14597" width="12.7109375" style="1" customWidth="1"/>
    <col min="14598" max="14598" width="2.42578125" style="1" customWidth="1"/>
    <col min="14599" max="14599" width="18.42578125" style="1" customWidth="1"/>
    <col min="14600" max="14837" width="9.140625" style="1"/>
    <col min="14838" max="14838" width="1.42578125" style="1" customWidth="1"/>
    <col min="14839" max="14839" width="6.140625" style="1" customWidth="1"/>
    <col min="14840" max="14840" width="31.5703125" style="1" customWidth="1"/>
    <col min="14841" max="14841" width="23.7109375" style="1" customWidth="1"/>
    <col min="14842" max="14842" width="22.5703125" style="1" customWidth="1"/>
    <col min="14843" max="14843" width="23" style="1" customWidth="1"/>
    <col min="14844" max="14844" width="10.7109375" style="1" customWidth="1"/>
    <col min="14845" max="14845" width="24" style="1" customWidth="1"/>
    <col min="14846" max="14846" width="26.28515625" style="1" customWidth="1"/>
    <col min="14847" max="14847" width="25.7109375" style="1" customWidth="1"/>
    <col min="14848" max="14848" width="21.42578125" style="1" customWidth="1"/>
    <col min="14849" max="14849" width="7.140625" style="1" bestFit="1" customWidth="1"/>
    <col min="14850" max="14850" width="14.7109375" style="1" customWidth="1"/>
    <col min="14851" max="14851" width="18.42578125" style="1" bestFit="1" customWidth="1"/>
    <col min="14852" max="14852" width="13.28515625" style="1" customWidth="1"/>
    <col min="14853" max="14853" width="12.7109375" style="1" customWidth="1"/>
    <col min="14854" max="14854" width="2.42578125" style="1" customWidth="1"/>
    <col min="14855" max="14855" width="18.42578125" style="1" customWidth="1"/>
    <col min="14856" max="15093" width="9.140625" style="1"/>
    <col min="15094" max="15094" width="1.42578125" style="1" customWidth="1"/>
    <col min="15095" max="15095" width="6.140625" style="1" customWidth="1"/>
    <col min="15096" max="15096" width="31.5703125" style="1" customWidth="1"/>
    <col min="15097" max="15097" width="23.7109375" style="1" customWidth="1"/>
    <col min="15098" max="15098" width="22.5703125" style="1" customWidth="1"/>
    <col min="15099" max="15099" width="23" style="1" customWidth="1"/>
    <col min="15100" max="15100" width="10.7109375" style="1" customWidth="1"/>
    <col min="15101" max="15101" width="24" style="1" customWidth="1"/>
    <col min="15102" max="15102" width="26.28515625" style="1" customWidth="1"/>
    <col min="15103" max="15103" width="25.7109375" style="1" customWidth="1"/>
    <col min="15104" max="15104" width="21.42578125" style="1" customWidth="1"/>
    <col min="15105" max="15105" width="7.140625" style="1" bestFit="1" customWidth="1"/>
    <col min="15106" max="15106" width="14.7109375" style="1" customWidth="1"/>
    <col min="15107" max="15107" width="18.42578125" style="1" bestFit="1" customWidth="1"/>
    <col min="15108" max="15108" width="13.28515625" style="1" customWidth="1"/>
    <col min="15109" max="15109" width="12.7109375" style="1" customWidth="1"/>
    <col min="15110" max="15110" width="2.42578125" style="1" customWidth="1"/>
    <col min="15111" max="15111" width="18.42578125" style="1" customWidth="1"/>
    <col min="15112" max="15349" width="9.140625" style="1"/>
    <col min="15350" max="15350" width="1.42578125" style="1" customWidth="1"/>
    <col min="15351" max="15351" width="6.140625" style="1" customWidth="1"/>
    <col min="15352" max="15352" width="31.5703125" style="1" customWidth="1"/>
    <col min="15353" max="15353" width="23.7109375" style="1" customWidth="1"/>
    <col min="15354" max="15354" width="22.5703125" style="1" customWidth="1"/>
    <col min="15355" max="15355" width="23" style="1" customWidth="1"/>
    <col min="15356" max="15356" width="10.7109375" style="1" customWidth="1"/>
    <col min="15357" max="15357" width="24" style="1" customWidth="1"/>
    <col min="15358" max="15358" width="26.28515625" style="1" customWidth="1"/>
    <col min="15359" max="15359" width="25.7109375" style="1" customWidth="1"/>
    <col min="15360" max="15360" width="21.42578125" style="1" customWidth="1"/>
    <col min="15361" max="15361" width="7.140625" style="1" bestFit="1" customWidth="1"/>
    <col min="15362" max="15362" width="14.7109375" style="1" customWidth="1"/>
    <col min="15363" max="15363" width="18.42578125" style="1" bestFit="1" customWidth="1"/>
    <col min="15364" max="15364" width="13.28515625" style="1" customWidth="1"/>
    <col min="15365" max="15365" width="12.7109375" style="1" customWidth="1"/>
    <col min="15366" max="15366" width="2.42578125" style="1" customWidth="1"/>
    <col min="15367" max="15367" width="18.42578125" style="1" customWidth="1"/>
    <col min="15368" max="15605" width="9.140625" style="1"/>
    <col min="15606" max="15606" width="1.42578125" style="1" customWidth="1"/>
    <col min="15607" max="15607" width="6.140625" style="1" customWidth="1"/>
    <col min="15608" max="15608" width="31.5703125" style="1" customWidth="1"/>
    <col min="15609" max="15609" width="23.7109375" style="1" customWidth="1"/>
    <col min="15610" max="15610" width="22.5703125" style="1" customWidth="1"/>
    <col min="15611" max="15611" width="23" style="1" customWidth="1"/>
    <col min="15612" max="15612" width="10.7109375" style="1" customWidth="1"/>
    <col min="15613" max="15613" width="24" style="1" customWidth="1"/>
    <col min="15614" max="15614" width="26.28515625" style="1" customWidth="1"/>
    <col min="15615" max="15615" width="25.7109375" style="1" customWidth="1"/>
    <col min="15616" max="15616" width="21.42578125" style="1" customWidth="1"/>
    <col min="15617" max="15617" width="7.140625" style="1" bestFit="1" customWidth="1"/>
    <col min="15618" max="15618" width="14.7109375" style="1" customWidth="1"/>
    <col min="15619" max="15619" width="18.42578125" style="1" bestFit="1" customWidth="1"/>
    <col min="15620" max="15620" width="13.28515625" style="1" customWidth="1"/>
    <col min="15621" max="15621" width="12.7109375" style="1" customWidth="1"/>
    <col min="15622" max="15622" width="2.42578125" style="1" customWidth="1"/>
    <col min="15623" max="15623" width="18.42578125" style="1" customWidth="1"/>
    <col min="15624" max="15861" width="9.140625" style="1"/>
    <col min="15862" max="15862" width="1.42578125" style="1" customWidth="1"/>
    <col min="15863" max="15863" width="6.140625" style="1" customWidth="1"/>
    <col min="15864" max="15864" width="31.5703125" style="1" customWidth="1"/>
    <col min="15865" max="15865" width="23.7109375" style="1" customWidth="1"/>
    <col min="15866" max="15866" width="22.5703125" style="1" customWidth="1"/>
    <col min="15867" max="15867" width="23" style="1" customWidth="1"/>
    <col min="15868" max="15868" width="10.7109375" style="1" customWidth="1"/>
    <col min="15869" max="15869" width="24" style="1" customWidth="1"/>
    <col min="15870" max="15870" width="26.28515625" style="1" customWidth="1"/>
    <col min="15871" max="15871" width="25.7109375" style="1" customWidth="1"/>
    <col min="15872" max="15872" width="21.42578125" style="1" customWidth="1"/>
    <col min="15873" max="15873" width="7.140625" style="1" bestFit="1" customWidth="1"/>
    <col min="15874" max="15874" width="14.7109375" style="1" customWidth="1"/>
    <col min="15875" max="15875" width="18.42578125" style="1" bestFit="1" customWidth="1"/>
    <col min="15876" max="15876" width="13.28515625" style="1" customWidth="1"/>
    <col min="15877" max="15877" width="12.7109375" style="1" customWidth="1"/>
    <col min="15878" max="15878" width="2.42578125" style="1" customWidth="1"/>
    <col min="15879" max="15879" width="18.42578125" style="1" customWidth="1"/>
    <col min="15880" max="16117" width="9.140625" style="1"/>
    <col min="16118" max="16118" width="1.42578125" style="1" customWidth="1"/>
    <col min="16119" max="16119" width="6.140625" style="1" customWidth="1"/>
    <col min="16120" max="16120" width="31.5703125" style="1" customWidth="1"/>
    <col min="16121" max="16121" width="23.7109375" style="1" customWidth="1"/>
    <col min="16122" max="16122" width="22.5703125" style="1" customWidth="1"/>
    <col min="16123" max="16123" width="23" style="1" customWidth="1"/>
    <col min="16124" max="16124" width="10.7109375" style="1" customWidth="1"/>
    <col min="16125" max="16125" width="24" style="1" customWidth="1"/>
    <col min="16126" max="16126" width="26.28515625" style="1" customWidth="1"/>
    <col min="16127" max="16127" width="25.7109375" style="1" customWidth="1"/>
    <col min="16128" max="16128" width="21.42578125" style="1" customWidth="1"/>
    <col min="16129" max="16129" width="7.140625" style="1" bestFit="1" customWidth="1"/>
    <col min="16130" max="16130" width="14.7109375" style="1" customWidth="1"/>
    <col min="16131" max="16131" width="18.42578125" style="1" bestFit="1" customWidth="1"/>
    <col min="16132" max="16132" width="13.28515625" style="1" customWidth="1"/>
    <col min="16133" max="16133" width="12.7109375" style="1" customWidth="1"/>
    <col min="16134" max="16134" width="2.42578125" style="1" customWidth="1"/>
    <col min="16135" max="16135" width="18.42578125" style="1" customWidth="1"/>
    <col min="16136" max="16384" width="9.140625" style="1"/>
  </cols>
  <sheetData>
    <row r="4" spans="2:10" ht="14.25" x14ac:dyDescent="0.2">
      <c r="B4" s="128" t="s">
        <v>0</v>
      </c>
      <c r="C4" s="128"/>
      <c r="D4" s="128"/>
      <c r="E4" s="128"/>
      <c r="F4" s="128"/>
      <c r="G4" s="128"/>
    </row>
    <row r="5" spans="2:10" ht="14.25" x14ac:dyDescent="0.2">
      <c r="B5" s="128" t="s">
        <v>12</v>
      </c>
      <c r="C5" s="128"/>
      <c r="D5" s="128"/>
      <c r="E5" s="128"/>
      <c r="F5" s="128"/>
      <c r="G5" s="128"/>
    </row>
    <row r="6" spans="2:10" ht="14.25" x14ac:dyDescent="0.2">
      <c r="B6" s="128" t="s">
        <v>13</v>
      </c>
      <c r="C6" s="128"/>
      <c r="D6" s="128"/>
      <c r="E6" s="128"/>
      <c r="F6" s="128"/>
      <c r="G6" s="128"/>
    </row>
    <row r="7" spans="2:10" ht="12.75" customHeight="1" thickBot="1" x14ac:dyDescent="0.25">
      <c r="B7" s="2"/>
      <c r="C7" s="2"/>
      <c r="D7" s="2"/>
      <c r="E7" s="2"/>
      <c r="F7" s="2"/>
      <c r="G7" s="2"/>
    </row>
    <row r="8" spans="2:10" ht="29.25" customHeight="1" x14ac:dyDescent="0.2">
      <c r="B8" s="129" t="s">
        <v>14</v>
      </c>
      <c r="C8" s="132" t="s">
        <v>15</v>
      </c>
      <c r="D8" s="135" t="s">
        <v>16</v>
      </c>
      <c r="E8" s="136"/>
      <c r="F8" s="135" t="s">
        <v>17</v>
      </c>
      <c r="G8" s="137"/>
    </row>
    <row r="9" spans="2:10" x14ac:dyDescent="0.2">
      <c r="B9" s="130"/>
      <c r="C9" s="133"/>
      <c r="D9" s="138" t="s">
        <v>1</v>
      </c>
      <c r="E9" s="138" t="s">
        <v>2</v>
      </c>
      <c r="F9" s="138" t="s">
        <v>3</v>
      </c>
      <c r="G9" s="126" t="s">
        <v>4</v>
      </c>
    </row>
    <row r="10" spans="2:10" ht="21.75" customHeight="1" x14ac:dyDescent="0.2">
      <c r="B10" s="131"/>
      <c r="C10" s="134"/>
      <c r="D10" s="139"/>
      <c r="E10" s="139"/>
      <c r="F10" s="139"/>
      <c r="G10" s="127"/>
    </row>
    <row r="11" spans="2:10" ht="14.25" customHeight="1" thickBot="1" x14ac:dyDescent="0.25">
      <c r="B11" s="3">
        <v>1</v>
      </c>
      <c r="C11" s="4">
        <v>2</v>
      </c>
      <c r="D11" s="5">
        <v>3</v>
      </c>
      <c r="E11" s="6">
        <v>4</v>
      </c>
      <c r="F11" s="6">
        <v>5</v>
      </c>
      <c r="G11" s="7">
        <v>6</v>
      </c>
      <c r="H11" s="8"/>
      <c r="I11" s="8"/>
      <c r="J11" s="8"/>
    </row>
    <row r="12" spans="2:10" ht="14.25" customHeight="1" x14ac:dyDescent="0.2">
      <c r="B12" s="9"/>
      <c r="C12" s="10"/>
      <c r="D12" s="11"/>
      <c r="E12" s="12"/>
      <c r="F12" s="12"/>
      <c r="G12" s="13"/>
      <c r="H12" s="8"/>
      <c r="I12" s="8"/>
      <c r="J12" s="8"/>
    </row>
    <row r="13" spans="2:10" ht="14.25" customHeight="1" x14ac:dyDescent="0.2">
      <c r="B13" s="9"/>
      <c r="C13" s="10"/>
      <c r="D13" s="11"/>
      <c r="E13" s="14"/>
      <c r="F13" s="12"/>
      <c r="G13" s="13"/>
      <c r="H13" s="8"/>
      <c r="I13" s="8"/>
      <c r="J13" s="8"/>
    </row>
    <row r="14" spans="2:10" x14ac:dyDescent="0.2">
      <c r="B14" s="15">
        <v>4</v>
      </c>
      <c r="C14" s="16" t="s">
        <v>18</v>
      </c>
      <c r="D14" s="17"/>
      <c r="E14" s="18"/>
      <c r="F14" s="19"/>
      <c r="G14" s="20"/>
      <c r="H14" s="8"/>
      <c r="I14" s="8"/>
      <c r="J14" s="8"/>
    </row>
    <row r="15" spans="2:10" x14ac:dyDescent="0.2">
      <c r="B15" s="21"/>
      <c r="C15" s="16"/>
      <c r="D15" s="19"/>
      <c r="E15" s="18"/>
      <c r="F15" s="19"/>
      <c r="G15" s="20"/>
      <c r="H15" s="8"/>
      <c r="I15" s="8"/>
      <c r="J15" s="8"/>
    </row>
    <row r="16" spans="2:10" ht="15" customHeight="1" x14ac:dyDescent="0.2">
      <c r="B16" s="15" t="s">
        <v>19</v>
      </c>
      <c r="C16" s="22" t="s">
        <v>20</v>
      </c>
      <c r="D16" s="23">
        <f>SUM(D17:D20)</f>
        <v>581397810824.26001</v>
      </c>
      <c r="E16" s="24">
        <f>SUM(E17:E20)</f>
        <v>574258443819.77002</v>
      </c>
      <c r="F16" s="25">
        <f>SUM(E16-D16)</f>
        <v>-7139367004.4899902</v>
      </c>
      <c r="G16" s="26">
        <f>SUM(F16/E16)</f>
        <v>-1.2432323949825399E-2</v>
      </c>
      <c r="H16" s="8"/>
      <c r="I16" s="8"/>
      <c r="J16" s="8"/>
    </row>
    <row r="17" spans="2:10" ht="15" customHeight="1" x14ac:dyDescent="0.2">
      <c r="B17" s="27" t="s">
        <v>21</v>
      </c>
      <c r="C17" s="28" t="s">
        <v>22</v>
      </c>
      <c r="D17" s="29">
        <f>SUM('[1]KONSOLIDASI LRA SKPD 13'!D9)</f>
        <v>509130376289.66998</v>
      </c>
      <c r="E17" s="30">
        <f>SUM('[1]KONSOLIDASI LRA SKPD 13'!E9)</f>
        <v>507983460531.71997</v>
      </c>
      <c r="F17" s="31">
        <f>SUM(E17-D17)</f>
        <v>-1146915757.9500122</v>
      </c>
      <c r="G17" s="32">
        <f>SUM(F17/E17)</f>
        <v>-2.2577816938163784E-3</v>
      </c>
      <c r="H17" s="8"/>
      <c r="I17" s="8"/>
      <c r="J17" s="8"/>
    </row>
    <row r="18" spans="2:10" ht="15" customHeight="1" x14ac:dyDescent="0.2">
      <c r="B18" s="27" t="s">
        <v>23</v>
      </c>
      <c r="C18" s="28" t="s">
        <v>24</v>
      </c>
      <c r="D18" s="29">
        <f>SUM('[1]KONSOLIDASI LRA SKPD 13'!D10)</f>
        <v>8886514493.5599976</v>
      </c>
      <c r="E18" s="30">
        <f>SUM('[1]KONSOLIDASI LRA SKPD 13'!E10)</f>
        <v>8651866891.7200012</v>
      </c>
      <c r="F18" s="31">
        <f t="shared" ref="F18:F25" si="0">SUM(E18-D18)</f>
        <v>-234647601.83999634</v>
      </c>
      <c r="G18" s="32">
        <f>SUM(F18/E18)</f>
        <v>-2.7121036971171908E-2</v>
      </c>
      <c r="H18" s="8"/>
      <c r="I18" s="8"/>
      <c r="J18" s="8"/>
    </row>
    <row r="19" spans="2:10" ht="24.75" customHeight="1" x14ac:dyDescent="0.2">
      <c r="B19" s="33" t="s">
        <v>25</v>
      </c>
      <c r="C19" s="28" t="s">
        <v>26</v>
      </c>
      <c r="D19" s="29">
        <f>SUM('[1]KONSOLIDASI LRA SKPD 13'!D11)</f>
        <v>5613342583.7700005</v>
      </c>
      <c r="E19" s="30">
        <f>SUM('[1]KONSOLIDASI LRA SKPD 13'!E11)</f>
        <v>5613342582.7700005</v>
      </c>
      <c r="F19" s="31">
        <f t="shared" si="0"/>
        <v>-1</v>
      </c>
      <c r="G19" s="32">
        <f>SUM(F19/E19)</f>
        <v>-1.7814697486475746E-10</v>
      </c>
      <c r="H19" s="8"/>
      <c r="I19" s="8"/>
      <c r="J19" s="8"/>
    </row>
    <row r="20" spans="2:10" ht="25.5" customHeight="1" x14ac:dyDescent="0.2">
      <c r="B20" s="33" t="s">
        <v>27</v>
      </c>
      <c r="C20" s="28" t="s">
        <v>28</v>
      </c>
      <c r="D20" s="29">
        <f>SUM('[1]KONSOLIDASI LRA SKPD 13'!D12)</f>
        <v>57767577457.260002</v>
      </c>
      <c r="E20" s="30">
        <f>SUM('[1]KONSOLIDASI LRA SKPD 13'!E12)</f>
        <v>52009773813.559998</v>
      </c>
      <c r="F20" s="31">
        <f t="shared" si="0"/>
        <v>-5757803643.7000046</v>
      </c>
      <c r="G20" s="32">
        <f>SUM(F20/E20)</f>
        <v>-0.11070618504014391</v>
      </c>
      <c r="H20" s="8"/>
      <c r="I20" s="8"/>
      <c r="J20" s="8"/>
    </row>
    <row r="21" spans="2:10" ht="12" customHeight="1" x14ac:dyDescent="0.2">
      <c r="B21" s="27"/>
      <c r="C21" s="28"/>
      <c r="D21" s="35"/>
      <c r="E21" s="36"/>
      <c r="F21" s="31"/>
      <c r="G21" s="32"/>
      <c r="H21" s="8"/>
      <c r="I21" s="8"/>
      <c r="J21" s="8"/>
    </row>
    <row r="22" spans="2:10" ht="15" customHeight="1" x14ac:dyDescent="0.2">
      <c r="B22" s="15" t="s">
        <v>29</v>
      </c>
      <c r="C22" s="22" t="s">
        <v>30</v>
      </c>
      <c r="D22" s="37">
        <f>SUM(D23:D25)</f>
        <v>1430773316000</v>
      </c>
      <c r="E22" s="38">
        <f>SUM(E23:E25)</f>
        <v>1126284913345</v>
      </c>
      <c r="F22" s="25">
        <f t="shared" si="0"/>
        <v>-304488402655</v>
      </c>
      <c r="G22" s="26">
        <f>SUM(F22/E22)</f>
        <v>-0.27034758172395945</v>
      </c>
      <c r="H22" s="8"/>
      <c r="I22" s="8"/>
      <c r="J22" s="8"/>
    </row>
    <row r="23" spans="2:10" ht="25.5" customHeight="1" x14ac:dyDescent="0.2">
      <c r="B23" s="33" t="s">
        <v>31</v>
      </c>
      <c r="C23" s="28" t="s">
        <v>32</v>
      </c>
      <c r="D23" s="29">
        <f>SUM('[1]KONSOLIDASI LRA SKPD 13'!D15)</f>
        <v>130875389000</v>
      </c>
      <c r="E23" s="30">
        <f>SUM('[1]KONSOLIDASI LRA SKPD 13'!E15)</f>
        <v>142860016345</v>
      </c>
      <c r="F23" s="31">
        <f t="shared" si="0"/>
        <v>11984627345</v>
      </c>
      <c r="G23" s="32">
        <f>SUM(F23/E23)</f>
        <v>8.3890704002565056E-2</v>
      </c>
      <c r="H23" s="8"/>
      <c r="I23" s="8"/>
      <c r="J23" s="8"/>
    </row>
    <row r="24" spans="2:10" ht="15" customHeight="1" x14ac:dyDescent="0.2">
      <c r="B24" s="27" t="s">
        <v>33</v>
      </c>
      <c r="C24" s="28" t="s">
        <v>34</v>
      </c>
      <c r="D24" s="29">
        <f>SUM('[1]KONSOLIDASI LRA SKPD 13'!D16)</f>
        <v>905526208000</v>
      </c>
      <c r="E24" s="30">
        <f>SUM('[1]KONSOLIDASI LRA SKPD 13'!E16)</f>
        <v>905526208000</v>
      </c>
      <c r="F24" s="31">
        <f t="shared" si="0"/>
        <v>0</v>
      </c>
      <c r="G24" s="32">
        <f>SUM(F24/E24)</f>
        <v>0</v>
      </c>
      <c r="H24" s="8"/>
      <c r="I24" s="8"/>
      <c r="J24" s="8"/>
    </row>
    <row r="25" spans="2:10" ht="15" customHeight="1" x14ac:dyDescent="0.2">
      <c r="B25" s="27" t="s">
        <v>35</v>
      </c>
      <c r="C25" s="28" t="s">
        <v>36</v>
      </c>
      <c r="D25" s="29">
        <f>SUM('[1]KONSOLIDASI LRA SKPD 13'!D17)</f>
        <v>394371719000</v>
      </c>
      <c r="E25" s="30">
        <f>SUM('[1]KONSOLIDASI LRA SKPD 13'!E17)</f>
        <v>77898689000</v>
      </c>
      <c r="F25" s="31">
        <f t="shared" si="0"/>
        <v>-316473030000</v>
      </c>
      <c r="G25" s="32">
        <f>SUM(F25/E25)</f>
        <v>-4.0626233132113434</v>
      </c>
      <c r="H25" s="8"/>
      <c r="I25" s="8"/>
      <c r="J25" s="8"/>
    </row>
    <row r="26" spans="2:10" ht="12" customHeight="1" x14ac:dyDescent="0.2">
      <c r="B26" s="27"/>
      <c r="C26" s="28"/>
      <c r="D26" s="39"/>
      <c r="E26" s="40"/>
      <c r="F26" s="31"/>
      <c r="G26" s="32"/>
      <c r="H26" s="8"/>
      <c r="I26" s="8"/>
      <c r="J26" s="8"/>
    </row>
    <row r="27" spans="2:10" ht="15" customHeight="1" x14ac:dyDescent="0.2">
      <c r="B27" s="15" t="s">
        <v>37</v>
      </c>
      <c r="C27" s="22" t="s">
        <v>38</v>
      </c>
      <c r="D27" s="41">
        <f>SUM(D28:D32)</f>
        <v>5000000000</v>
      </c>
      <c r="E27" s="41">
        <f>SUM(E28:E32)</f>
        <v>249323167102</v>
      </c>
      <c r="F27" s="41">
        <f>SUM(F28:F32)</f>
        <v>244323167102</v>
      </c>
      <c r="G27" s="26">
        <f>SUM(F27/E27)</f>
        <v>0.97994570637732004</v>
      </c>
      <c r="H27" s="8"/>
      <c r="I27" s="8"/>
      <c r="J27" s="8"/>
    </row>
    <row r="28" spans="2:10" ht="15" customHeight="1" x14ac:dyDescent="0.2">
      <c r="B28" s="27" t="s">
        <v>39</v>
      </c>
      <c r="C28" s="28" t="s">
        <v>40</v>
      </c>
      <c r="D28" s="29">
        <f>SUM('[1]KONSOLIDASI LRA SKPD 13'!D20)</f>
        <v>0</v>
      </c>
      <c r="E28" s="30">
        <f>SUM('[1]KONSOLIDASI LRA SKPD 13'!E20)</f>
        <v>0</v>
      </c>
      <c r="F28" s="31">
        <f t="shared" ref="F28:F33" si="1">SUM(E28-D28)</f>
        <v>0</v>
      </c>
      <c r="G28" s="32" t="s">
        <v>41</v>
      </c>
      <c r="H28" s="8"/>
      <c r="I28" s="8"/>
      <c r="J28" s="8"/>
    </row>
    <row r="29" spans="2:10" x14ac:dyDescent="0.2">
      <c r="B29" s="27" t="s">
        <v>42</v>
      </c>
      <c r="C29" s="28" t="s">
        <v>43</v>
      </c>
      <c r="D29" s="29">
        <f>SUM('[1]KONSOLIDASI LRA SKPD 13'!D21)</f>
        <v>0</v>
      </c>
      <c r="E29" s="30">
        <f>SUM('[1]KONSOLIDASI LRA SKPD 13'!E21)</f>
        <v>150000000</v>
      </c>
      <c r="F29" s="31">
        <f t="shared" si="1"/>
        <v>150000000</v>
      </c>
      <c r="G29" s="32" t="s">
        <v>41</v>
      </c>
      <c r="H29" s="8"/>
      <c r="I29" s="8"/>
      <c r="J29" s="8"/>
    </row>
    <row r="30" spans="2:10" ht="24.75" customHeight="1" x14ac:dyDescent="0.2">
      <c r="B30" s="33" t="s">
        <v>44</v>
      </c>
      <c r="C30" s="28" t="s">
        <v>45</v>
      </c>
      <c r="D30" s="29">
        <f>SUM('[1]KONSOLIDASI LRA SKPD 13'!D22)</f>
        <v>0</v>
      </c>
      <c r="E30" s="30">
        <f>SUM('[1]KONSOLIDASI LRA SKPD 13'!E23)</f>
        <v>248716400000</v>
      </c>
      <c r="F30" s="31">
        <f>SUM(E30-D30)</f>
        <v>248716400000</v>
      </c>
      <c r="G30" s="32">
        <f>SUM(F30/E30)</f>
        <v>1</v>
      </c>
      <c r="H30" s="8"/>
      <c r="I30" s="8"/>
      <c r="J30" s="8"/>
    </row>
    <row r="31" spans="2:10" x14ac:dyDescent="0.2">
      <c r="B31" s="33" t="s">
        <v>46</v>
      </c>
      <c r="C31" s="28" t="s">
        <v>47</v>
      </c>
      <c r="D31" s="29">
        <v>5000000000</v>
      </c>
      <c r="E31" s="30">
        <f>SUM('[1]KONSOLIDASI LRA SKPD 13'!E24)</f>
        <v>26700000</v>
      </c>
      <c r="F31" s="31">
        <f>SUM(E31-D31)</f>
        <v>-4973300000</v>
      </c>
      <c r="G31" s="32">
        <f>SUM(F31/E31)</f>
        <v>-186.26591760299627</v>
      </c>
      <c r="H31" s="8"/>
      <c r="I31" s="8"/>
      <c r="J31" s="8"/>
    </row>
    <row r="32" spans="2:10" ht="13.5" customHeight="1" x14ac:dyDescent="0.2">
      <c r="B32" s="33" t="s">
        <v>48</v>
      </c>
      <c r="C32" s="28" t="s">
        <v>49</v>
      </c>
      <c r="D32" s="42">
        <v>0</v>
      </c>
      <c r="E32" s="43">
        <f>SUM('[1]KONSOLIDASI LRA SKPD 13'!E25)</f>
        <v>430067102</v>
      </c>
      <c r="F32" s="44">
        <f>SUM(E32-D32)</f>
        <v>430067102</v>
      </c>
      <c r="G32" s="32">
        <f>SUM(F32/E32)</f>
        <v>1</v>
      </c>
      <c r="H32" s="8"/>
      <c r="I32" s="8"/>
      <c r="J32" s="8"/>
    </row>
    <row r="33" spans="2:10" ht="15" customHeight="1" thickBot="1" x14ac:dyDescent="0.25">
      <c r="B33" s="45"/>
      <c r="C33" s="46" t="s">
        <v>50</v>
      </c>
      <c r="D33" s="47">
        <f>SUM(D27+D22+D16)</f>
        <v>2017171126824.26</v>
      </c>
      <c r="E33" s="48">
        <f>SUM(E27+E22+E16)</f>
        <v>1949866524266.77</v>
      </c>
      <c r="F33" s="49">
        <f t="shared" si="1"/>
        <v>-67304602557.48999</v>
      </c>
      <c r="G33" s="50">
        <f>SUM(F33/E33)</f>
        <v>-3.4517543493290795E-2</v>
      </c>
      <c r="H33" s="8"/>
      <c r="I33" s="8"/>
      <c r="J33" s="8"/>
    </row>
    <row r="34" spans="2:10" ht="15" customHeight="1" thickTop="1" x14ac:dyDescent="0.2">
      <c r="B34" s="45"/>
      <c r="C34" s="16"/>
      <c r="D34" s="51"/>
      <c r="E34" s="52"/>
      <c r="F34" s="53"/>
      <c r="G34" s="54"/>
      <c r="H34" s="8"/>
      <c r="I34" s="8"/>
      <c r="J34" s="8"/>
    </row>
    <row r="35" spans="2:10" ht="6" customHeight="1" x14ac:dyDescent="0.2">
      <c r="B35" s="45"/>
      <c r="C35" s="16"/>
      <c r="D35" s="51"/>
      <c r="E35" s="52"/>
      <c r="F35" s="53"/>
      <c r="G35" s="54"/>
      <c r="H35" s="8"/>
      <c r="I35" s="8"/>
      <c r="J35" s="8"/>
    </row>
    <row r="36" spans="2:10" ht="15" customHeight="1" x14ac:dyDescent="0.2">
      <c r="B36" s="15">
        <v>2</v>
      </c>
      <c r="C36" s="55" t="s">
        <v>5</v>
      </c>
      <c r="D36" s="56"/>
      <c r="E36" s="30"/>
      <c r="F36" s="31"/>
      <c r="G36" s="32"/>
      <c r="H36" s="8"/>
      <c r="I36" s="8"/>
      <c r="J36" s="8"/>
    </row>
    <row r="37" spans="2:10" ht="15" customHeight="1" x14ac:dyDescent="0.2">
      <c r="B37" s="15"/>
      <c r="C37" s="55"/>
      <c r="D37" s="56"/>
      <c r="E37" s="30"/>
      <c r="F37" s="31"/>
      <c r="G37" s="32"/>
      <c r="H37" s="8"/>
      <c r="I37" s="8"/>
      <c r="J37" s="8"/>
    </row>
    <row r="38" spans="2:10" ht="15" customHeight="1" x14ac:dyDescent="0.2">
      <c r="B38" s="15" t="s">
        <v>51</v>
      </c>
      <c r="C38" s="22" t="s">
        <v>52</v>
      </c>
      <c r="D38" s="37">
        <f>SUM(D39:D46)</f>
        <v>1311959122367.45</v>
      </c>
      <c r="E38" s="38">
        <f>SUM(E39:E46)</f>
        <v>1209394930768.6299</v>
      </c>
      <c r="F38" s="25">
        <f t="shared" ref="F38:F46" si="2">SUM(E38-D38)</f>
        <v>-102564191598.82007</v>
      </c>
      <c r="G38" s="26">
        <f t="shared" ref="G38:G56" si="3">SUM(F38/E38)</f>
        <v>-8.4806202663372743E-2</v>
      </c>
      <c r="H38" s="8"/>
      <c r="I38" s="8"/>
      <c r="J38" s="8"/>
    </row>
    <row r="39" spans="2:10" ht="15" customHeight="1" x14ac:dyDescent="0.2">
      <c r="B39" s="27" t="s">
        <v>53</v>
      </c>
      <c r="C39" s="57" t="s">
        <v>6</v>
      </c>
      <c r="D39" s="29">
        <f>SUM('[1]KONSOLIDASI LRA SKPD 13'!D31)</f>
        <v>429926074527.93994</v>
      </c>
      <c r="E39" s="30">
        <f>SUM('[1]KONSOLIDASI LRA SKPD 13'!E31)</f>
        <v>396188131149.20001</v>
      </c>
      <c r="F39" s="31">
        <f t="shared" si="2"/>
        <v>-33737943378.739929</v>
      </c>
      <c r="G39" s="32">
        <f t="shared" si="3"/>
        <v>-8.515637073952273E-2</v>
      </c>
      <c r="H39" s="8"/>
      <c r="I39" s="8"/>
      <c r="J39" s="8"/>
    </row>
    <row r="40" spans="2:10" ht="15" customHeight="1" x14ac:dyDescent="0.2">
      <c r="B40" s="27" t="s">
        <v>54</v>
      </c>
      <c r="C40" s="57" t="s">
        <v>55</v>
      </c>
      <c r="D40" s="29">
        <f>SUM('[1]KONSOLIDASI LRA SKPD 13'!D32)</f>
        <v>0</v>
      </c>
      <c r="E40" s="30">
        <f>SUM('[1]KONSOLIDASI LRA SKPD 13'!E32)</f>
        <v>0</v>
      </c>
      <c r="F40" s="31">
        <f t="shared" si="2"/>
        <v>0</v>
      </c>
      <c r="G40" s="32"/>
      <c r="H40" s="8"/>
      <c r="I40" s="8"/>
      <c r="J40" s="8"/>
    </row>
    <row r="41" spans="2:10" ht="14.25" customHeight="1" x14ac:dyDescent="0.2">
      <c r="B41" s="27" t="s">
        <v>56</v>
      </c>
      <c r="C41" s="57" t="s">
        <v>8</v>
      </c>
      <c r="D41" s="29">
        <f>SUM('[1]KONSOLIDASI LRA SKPD 13'!D33)</f>
        <v>1000000000</v>
      </c>
      <c r="E41" s="30">
        <f>SUM('[1]KONSOLIDASI LRA SKPD 13'!E33)</f>
        <v>0</v>
      </c>
      <c r="F41" s="31">
        <f t="shared" si="2"/>
        <v>-1000000000</v>
      </c>
      <c r="G41" s="32"/>
      <c r="H41" s="8"/>
      <c r="I41" s="8"/>
      <c r="J41" s="8"/>
    </row>
    <row r="42" spans="2:10" ht="15" customHeight="1" x14ac:dyDescent="0.2">
      <c r="B42" s="27" t="s">
        <v>57</v>
      </c>
      <c r="C42" s="57" t="s">
        <v>9</v>
      </c>
      <c r="D42" s="29">
        <f>SUM('[1]KONSOLIDASI LRA SKPD 13'!D34)</f>
        <v>407111744574</v>
      </c>
      <c r="E42" s="30">
        <f>SUM('[1]KONSOLIDASI LRA SKPD 13'!E34)</f>
        <v>403743237430</v>
      </c>
      <c r="F42" s="31">
        <f t="shared" si="2"/>
        <v>-3368507144</v>
      </c>
      <c r="G42" s="32">
        <f>SUM(F42/E42)</f>
        <v>-8.343191493291633E-3</v>
      </c>
      <c r="H42" s="8"/>
      <c r="I42" s="8"/>
      <c r="J42" s="8"/>
    </row>
    <row r="43" spans="2:10" x14ac:dyDescent="0.2">
      <c r="B43" s="27" t="s">
        <v>58</v>
      </c>
      <c r="C43" s="57" t="s">
        <v>10</v>
      </c>
      <c r="D43" s="29">
        <f>SUM('[1]KONSOLIDASI LRA SKPD 13'!D35)</f>
        <v>1000000000</v>
      </c>
      <c r="E43" s="30">
        <f>SUM('[1]KONSOLIDASI LRA SKPD 13'!E35)</f>
        <v>717060000</v>
      </c>
      <c r="F43" s="31">
        <f t="shared" si="2"/>
        <v>-282940000</v>
      </c>
      <c r="G43" s="32">
        <f>SUM(F43/E43)</f>
        <v>-0.39458343792709116</v>
      </c>
      <c r="H43" s="8"/>
      <c r="I43" s="8"/>
      <c r="J43" s="8"/>
    </row>
    <row r="44" spans="2:10" ht="39" customHeight="1" x14ac:dyDescent="0.2">
      <c r="B44" s="33" t="s">
        <v>59</v>
      </c>
      <c r="C44" s="58" t="s">
        <v>60</v>
      </c>
      <c r="D44" s="29">
        <f>SUM('[1]KONSOLIDASI LRA SKPD 13'!D36)</f>
        <v>157738163425.51001</v>
      </c>
      <c r="E44" s="30">
        <f>SUM('[1]KONSOLIDASI LRA SKPD 13'!E36)</f>
        <v>156076110183.42999</v>
      </c>
      <c r="F44" s="31">
        <f t="shared" si="2"/>
        <v>-1662053242.0800171</v>
      </c>
      <c r="G44" s="32">
        <f>SUM(F44/E44)</f>
        <v>-1.0648991957364087E-2</v>
      </c>
      <c r="H44" s="8"/>
      <c r="I44" s="8"/>
      <c r="J44" s="8"/>
    </row>
    <row r="45" spans="2:10" ht="41.25" customHeight="1" x14ac:dyDescent="0.2">
      <c r="B45" s="33" t="s">
        <v>61</v>
      </c>
      <c r="C45" s="58" t="s">
        <v>62</v>
      </c>
      <c r="D45" s="29">
        <f>SUM('[1]KONSOLIDASI LRA SKPD 13'!D37)</f>
        <v>312183139840</v>
      </c>
      <c r="E45" s="30">
        <f>SUM('[1]KONSOLIDASI LRA SKPD 13'!E37)</f>
        <v>251916010142</v>
      </c>
      <c r="F45" s="31">
        <f t="shared" si="2"/>
        <v>-60267129698</v>
      </c>
      <c r="G45" s="32">
        <f t="shared" si="3"/>
        <v>-0.23923501195509023</v>
      </c>
      <c r="H45" s="8"/>
      <c r="I45" s="8"/>
      <c r="J45" s="8"/>
    </row>
    <row r="46" spans="2:10" ht="15" customHeight="1" x14ac:dyDescent="0.2">
      <c r="B46" s="27" t="s">
        <v>63</v>
      </c>
      <c r="C46" s="57" t="s">
        <v>11</v>
      </c>
      <c r="D46" s="29">
        <f>SUM('[1]KONSOLIDASI LRA SKPD 13'!D38)</f>
        <v>3000000000</v>
      </c>
      <c r="E46" s="30">
        <f>SUM('[1]KONSOLIDASI LRA SKPD 13'!E38)</f>
        <v>754381864</v>
      </c>
      <c r="F46" s="31">
        <f t="shared" si="2"/>
        <v>-2245618136</v>
      </c>
      <c r="G46" s="32">
        <f t="shared" si="3"/>
        <v>-2.9767658041153546</v>
      </c>
      <c r="H46" s="8"/>
      <c r="I46" s="8"/>
      <c r="J46" s="8"/>
    </row>
    <row r="47" spans="2:10" ht="15" customHeight="1" x14ac:dyDescent="0.2">
      <c r="B47" s="27"/>
      <c r="C47" s="57"/>
      <c r="D47" s="59"/>
      <c r="E47" s="60"/>
      <c r="F47" s="31"/>
      <c r="G47" s="32"/>
      <c r="H47" s="8"/>
      <c r="I47" s="8"/>
      <c r="J47" s="8"/>
    </row>
    <row r="48" spans="2:10" ht="15" customHeight="1" x14ac:dyDescent="0.2">
      <c r="B48" s="15" t="s">
        <v>64</v>
      </c>
      <c r="C48" s="61" t="s">
        <v>65</v>
      </c>
      <c r="D48" s="62">
        <f>SUM(D49:D51)</f>
        <v>1042905799306.4199</v>
      </c>
      <c r="E48" s="62">
        <f>SUM(E49:E51)</f>
        <v>860473361617.69006</v>
      </c>
      <c r="F48" s="25">
        <f>SUM(E48-D48)</f>
        <v>-182432437688.72986</v>
      </c>
      <c r="G48" s="26">
        <f t="shared" si="3"/>
        <v>-0.21201404462510826</v>
      </c>
      <c r="H48" s="8"/>
      <c r="I48" s="8"/>
      <c r="J48" s="8"/>
    </row>
    <row r="49" spans="2:10" ht="15" customHeight="1" x14ac:dyDescent="0.2">
      <c r="B49" s="27" t="s">
        <v>66</v>
      </c>
      <c r="C49" s="57" t="s">
        <v>6</v>
      </c>
      <c r="D49" s="29">
        <f>SUM('[1]KONSOLIDASI LRA SKPD 13'!D41)</f>
        <v>105050534080</v>
      </c>
      <c r="E49" s="30">
        <f>SUM('[1]KONSOLIDASI LRA SKPD 13'!E41)</f>
        <v>99601380686.929993</v>
      </c>
      <c r="F49" s="31">
        <f>SUM(E49-D49)</f>
        <v>-5449153393.0700073</v>
      </c>
      <c r="G49" s="32">
        <f t="shared" si="3"/>
        <v>-5.4709617030289447E-2</v>
      </c>
      <c r="H49" s="8"/>
      <c r="I49" s="8"/>
      <c r="J49" s="8"/>
    </row>
    <row r="50" spans="2:10" ht="15" customHeight="1" x14ac:dyDescent="0.2">
      <c r="B50" s="27" t="s">
        <v>67</v>
      </c>
      <c r="C50" s="57" t="s">
        <v>7</v>
      </c>
      <c r="D50" s="29">
        <f>SUM('[1]KONSOLIDASI LRA SKPD 13'!D42)</f>
        <v>605139780708.62</v>
      </c>
      <c r="E50" s="30">
        <f>SUM('[1]KONSOLIDASI LRA SKPD 13'!E42)</f>
        <v>531095000241.85999</v>
      </c>
      <c r="F50" s="31">
        <f>SUM(E50-D50)</f>
        <v>-74044780466.76001</v>
      </c>
      <c r="G50" s="32">
        <f t="shared" si="3"/>
        <v>-0.13941908779604423</v>
      </c>
      <c r="H50" s="8"/>
      <c r="I50" s="8"/>
      <c r="J50" s="8"/>
    </row>
    <row r="51" spans="2:10" ht="15" customHeight="1" x14ac:dyDescent="0.2">
      <c r="B51" s="27" t="s">
        <v>68</v>
      </c>
      <c r="C51" s="57" t="s">
        <v>69</v>
      </c>
      <c r="D51" s="29">
        <f>SUM('[1]KONSOLIDASI LRA SKPD 13'!D43)</f>
        <v>332715484517.79999</v>
      </c>
      <c r="E51" s="30">
        <f>SUM('[1]KONSOLIDASI LRA SKPD 13'!E43)</f>
        <v>229776980688.89999</v>
      </c>
      <c r="F51" s="31">
        <f>SUM(E51-D51)</f>
        <v>-102938503828.89999</v>
      </c>
      <c r="G51" s="32">
        <f t="shared" si="3"/>
        <v>-0.44799310844923429</v>
      </c>
      <c r="H51" s="8"/>
      <c r="I51" s="8"/>
      <c r="J51" s="8"/>
    </row>
    <row r="52" spans="2:10" ht="18" customHeight="1" x14ac:dyDescent="0.2">
      <c r="B52" s="27"/>
      <c r="C52" s="57"/>
      <c r="D52" s="63"/>
      <c r="E52" s="64"/>
      <c r="F52" s="44"/>
      <c r="G52" s="32"/>
      <c r="H52" s="8"/>
      <c r="I52" s="8"/>
      <c r="J52" s="8"/>
    </row>
    <row r="53" spans="2:10" ht="15" customHeight="1" thickBot="1" x14ac:dyDescent="0.25">
      <c r="B53" s="65"/>
      <c r="C53" s="46" t="s">
        <v>70</v>
      </c>
      <c r="D53" s="66">
        <f>SUM(D38+D48)</f>
        <v>2354864921673.8701</v>
      </c>
      <c r="E53" s="67">
        <f>SUM(E38+E48)</f>
        <v>2069868292386.3198</v>
      </c>
      <c r="F53" s="53">
        <f>SUM(E53-D53)</f>
        <v>-284996629287.55029</v>
      </c>
      <c r="G53" s="50">
        <f t="shared" si="3"/>
        <v>-0.13768829173134586</v>
      </c>
      <c r="H53" s="8"/>
      <c r="I53" s="8"/>
      <c r="J53" s="8"/>
    </row>
    <row r="54" spans="2:10" ht="8.25" customHeight="1" thickTop="1" x14ac:dyDescent="0.2">
      <c r="B54" s="65"/>
      <c r="C54" s="68"/>
      <c r="D54" s="56"/>
      <c r="E54" s="69"/>
      <c r="F54" s="70"/>
      <c r="G54" s="32"/>
      <c r="H54" s="8"/>
      <c r="I54" s="8"/>
      <c r="J54" s="8"/>
    </row>
    <row r="55" spans="2:10" ht="13.5" customHeight="1" x14ac:dyDescent="0.2">
      <c r="B55" s="65"/>
      <c r="C55" s="68"/>
      <c r="D55" s="56"/>
      <c r="E55" s="30"/>
      <c r="F55" s="31"/>
      <c r="G55" s="32"/>
      <c r="H55" s="8"/>
      <c r="I55" s="8"/>
      <c r="J55" s="8"/>
    </row>
    <row r="56" spans="2:10" ht="15" customHeight="1" thickBot="1" x14ac:dyDescent="0.25">
      <c r="B56" s="71"/>
      <c r="C56" s="72" t="s">
        <v>71</v>
      </c>
      <c r="D56" s="73">
        <f>SUM(D33-D53)</f>
        <v>-337693794849.61011</v>
      </c>
      <c r="E56" s="74">
        <f>SUM(E33-E53)</f>
        <v>-120001768119.5498</v>
      </c>
      <c r="F56" s="75">
        <f>SUM(E56-D56)</f>
        <v>217692026730.0603</v>
      </c>
      <c r="G56" s="76">
        <f t="shared" si="3"/>
        <v>-1.8140734935937626</v>
      </c>
      <c r="H56" s="8"/>
      <c r="I56" s="8"/>
      <c r="J56" s="8"/>
    </row>
    <row r="57" spans="2:10" ht="12.75" customHeight="1" x14ac:dyDescent="0.2">
      <c r="B57" s="65"/>
      <c r="C57" s="77"/>
      <c r="D57" s="56"/>
      <c r="E57" s="30"/>
      <c r="F57" s="31"/>
      <c r="G57" s="32"/>
      <c r="H57" s="8"/>
      <c r="I57" s="8"/>
      <c r="J57" s="8"/>
    </row>
    <row r="58" spans="2:10" ht="13.5" customHeight="1" x14ac:dyDescent="0.2">
      <c r="B58" s="65"/>
      <c r="C58" s="77"/>
      <c r="D58" s="56"/>
      <c r="E58" s="78"/>
      <c r="F58" s="31"/>
      <c r="G58" s="32"/>
      <c r="H58" s="8"/>
      <c r="I58" s="8"/>
      <c r="J58" s="8"/>
    </row>
    <row r="59" spans="2:10" ht="6" customHeight="1" x14ac:dyDescent="0.2">
      <c r="B59" s="65"/>
      <c r="C59" s="77"/>
      <c r="D59" s="56"/>
      <c r="E59" s="78"/>
      <c r="F59" s="31"/>
      <c r="G59" s="32"/>
      <c r="H59" s="8"/>
      <c r="I59" s="8"/>
      <c r="J59" s="8"/>
    </row>
    <row r="60" spans="2:10" ht="1.5" customHeight="1" x14ac:dyDescent="0.2">
      <c r="B60" s="65"/>
      <c r="C60" s="77"/>
      <c r="D60" s="56"/>
      <c r="E60" s="78"/>
      <c r="F60" s="31"/>
      <c r="G60" s="32"/>
      <c r="H60" s="8"/>
      <c r="I60" s="8"/>
      <c r="J60" s="8"/>
    </row>
    <row r="61" spans="2:10" ht="3.75" customHeight="1" x14ac:dyDescent="0.2">
      <c r="B61" s="65"/>
      <c r="C61" s="77"/>
      <c r="D61" s="56"/>
      <c r="E61" s="78"/>
      <c r="F61" s="31"/>
      <c r="G61" s="32"/>
      <c r="H61" s="8"/>
      <c r="I61" s="8"/>
      <c r="J61" s="8"/>
    </row>
    <row r="62" spans="2:10" ht="10.5" customHeight="1" x14ac:dyDescent="0.2">
      <c r="B62" s="65"/>
      <c r="C62" s="77"/>
      <c r="D62" s="56"/>
      <c r="E62" s="78"/>
      <c r="F62" s="31"/>
      <c r="G62" s="32"/>
      <c r="H62" s="8"/>
      <c r="I62" s="8"/>
      <c r="J62" s="8"/>
    </row>
    <row r="63" spans="2:10" ht="13.5" hidden="1" customHeight="1" x14ac:dyDescent="0.2">
      <c r="B63" s="65"/>
      <c r="C63" s="77"/>
      <c r="D63" s="56"/>
      <c r="E63" s="30"/>
      <c r="F63" s="31"/>
      <c r="G63" s="32"/>
      <c r="H63" s="8"/>
      <c r="I63" s="8"/>
      <c r="J63" s="8"/>
    </row>
    <row r="64" spans="2:10" ht="3.75" customHeight="1" x14ac:dyDescent="0.2">
      <c r="B64" s="65"/>
      <c r="C64" s="77"/>
      <c r="D64" s="56"/>
      <c r="E64" s="30"/>
      <c r="F64" s="31"/>
      <c r="G64" s="32"/>
      <c r="H64" s="8"/>
      <c r="I64" s="8"/>
      <c r="J64" s="8"/>
    </row>
    <row r="65" spans="2:10" ht="13.5" customHeight="1" thickBot="1" x14ac:dyDescent="0.25">
      <c r="B65" s="71"/>
      <c r="C65" s="79"/>
      <c r="D65" s="80"/>
      <c r="E65" s="81"/>
      <c r="F65" s="82"/>
      <c r="G65" s="83"/>
      <c r="H65" s="8"/>
      <c r="I65" s="8"/>
      <c r="J65" s="8"/>
    </row>
    <row r="66" spans="2:10" ht="13.5" customHeight="1" x14ac:dyDescent="0.2">
      <c r="B66" s="65"/>
      <c r="C66" s="77"/>
      <c r="D66" s="56"/>
      <c r="E66" s="30"/>
      <c r="F66" s="31"/>
      <c r="G66" s="32"/>
      <c r="H66" s="8"/>
      <c r="I66" s="8"/>
      <c r="J66" s="8"/>
    </row>
    <row r="67" spans="2:10" ht="13.5" customHeight="1" x14ac:dyDescent="0.2">
      <c r="B67" s="65"/>
      <c r="C67" s="77"/>
      <c r="D67" s="56"/>
      <c r="E67" s="30"/>
      <c r="F67" s="31"/>
      <c r="G67" s="32"/>
      <c r="H67" s="8"/>
      <c r="I67" s="8"/>
      <c r="J67" s="8"/>
    </row>
    <row r="68" spans="2:10" ht="13.5" customHeight="1" x14ac:dyDescent="0.2">
      <c r="B68" s="65"/>
      <c r="C68" s="77"/>
      <c r="D68" s="56"/>
      <c r="E68" s="30"/>
      <c r="F68" s="31"/>
      <c r="G68" s="32"/>
      <c r="H68" s="8"/>
      <c r="I68" s="8"/>
      <c r="J68" s="8"/>
    </row>
    <row r="69" spans="2:10" ht="15" customHeight="1" x14ac:dyDescent="0.2">
      <c r="B69" s="15">
        <v>3</v>
      </c>
      <c r="C69" s="55" t="s">
        <v>72</v>
      </c>
      <c r="D69" s="56"/>
      <c r="E69" s="30"/>
      <c r="F69" s="31"/>
      <c r="G69" s="32"/>
      <c r="H69" s="8"/>
      <c r="I69" s="8"/>
      <c r="J69" s="8"/>
    </row>
    <row r="70" spans="2:10" ht="15" customHeight="1" x14ac:dyDescent="0.2">
      <c r="B70" s="15"/>
      <c r="C70" s="55"/>
      <c r="D70" s="56"/>
      <c r="E70" s="30"/>
      <c r="F70" s="31"/>
      <c r="G70" s="32"/>
      <c r="H70" s="8"/>
      <c r="I70" s="8"/>
      <c r="J70" s="8"/>
    </row>
    <row r="71" spans="2:10" ht="15" customHeight="1" x14ac:dyDescent="0.2">
      <c r="B71" s="15" t="s">
        <v>73</v>
      </c>
      <c r="C71" s="22" t="s">
        <v>74</v>
      </c>
      <c r="D71" s="84"/>
      <c r="E71" s="85"/>
      <c r="F71" s="44"/>
      <c r="G71" s="86"/>
      <c r="H71" s="8"/>
      <c r="I71" s="8"/>
      <c r="J71" s="8"/>
    </row>
    <row r="72" spans="2:10" ht="27" customHeight="1" x14ac:dyDescent="0.2">
      <c r="B72" s="33" t="s">
        <v>75</v>
      </c>
      <c r="C72" s="77" t="s">
        <v>76</v>
      </c>
      <c r="D72" s="87">
        <v>337693794849.60999</v>
      </c>
      <c r="E72" s="88">
        <f>SUM('[1]KONSOLIDASI LRA SKPD 13'!E51)</f>
        <v>337693794849.60999</v>
      </c>
      <c r="F72" s="31">
        <f t="shared" ref="F72:F78" si="4">SUM(E72-D72)</f>
        <v>0</v>
      </c>
      <c r="G72" s="32">
        <f>SUM(F72/E72)</f>
        <v>0</v>
      </c>
      <c r="H72" s="8"/>
      <c r="I72" s="8"/>
      <c r="J72" s="8"/>
    </row>
    <row r="73" spans="2:10" x14ac:dyDescent="0.2">
      <c r="B73" s="27" t="s">
        <v>77</v>
      </c>
      <c r="C73" s="77" t="s">
        <v>78</v>
      </c>
      <c r="D73" s="29">
        <v>0</v>
      </c>
      <c r="E73" s="89">
        <v>0</v>
      </c>
      <c r="F73" s="31">
        <f t="shared" si="4"/>
        <v>0</v>
      </c>
      <c r="G73" s="32"/>
      <c r="H73" s="8"/>
      <c r="I73" s="8"/>
      <c r="J73" s="8"/>
    </row>
    <row r="74" spans="2:10" ht="25.5" customHeight="1" x14ac:dyDescent="0.2">
      <c r="B74" s="33" t="s">
        <v>79</v>
      </c>
      <c r="C74" s="77" t="s">
        <v>80</v>
      </c>
      <c r="D74" s="29">
        <v>0</v>
      </c>
      <c r="E74" s="89">
        <v>0</v>
      </c>
      <c r="F74" s="31">
        <f t="shared" si="4"/>
        <v>0</v>
      </c>
      <c r="G74" s="32"/>
      <c r="H74" s="8"/>
      <c r="I74" s="8"/>
      <c r="J74" s="8"/>
    </row>
    <row r="75" spans="2:10" ht="15" customHeight="1" x14ac:dyDescent="0.2">
      <c r="B75" s="27" t="s">
        <v>81</v>
      </c>
      <c r="C75" s="77" t="s">
        <v>82</v>
      </c>
      <c r="D75" s="29">
        <v>0</v>
      </c>
      <c r="E75" s="89">
        <v>0</v>
      </c>
      <c r="F75" s="31">
        <f t="shared" si="4"/>
        <v>0</v>
      </c>
      <c r="G75" s="32"/>
      <c r="H75" s="8"/>
      <c r="I75" s="8"/>
      <c r="J75" s="8"/>
    </row>
    <row r="76" spans="2:10" ht="24.75" customHeight="1" x14ac:dyDescent="0.2">
      <c r="B76" s="33" t="s">
        <v>83</v>
      </c>
      <c r="C76" s="77" t="s">
        <v>84</v>
      </c>
      <c r="D76" s="29">
        <v>0</v>
      </c>
      <c r="E76" s="89">
        <v>0</v>
      </c>
      <c r="F76" s="31">
        <f t="shared" si="4"/>
        <v>0</v>
      </c>
      <c r="G76" s="32"/>
      <c r="H76" s="8"/>
      <c r="I76" s="8"/>
      <c r="J76" s="8"/>
    </row>
    <row r="77" spans="2:10" ht="15.75" customHeight="1" x14ac:dyDescent="0.2">
      <c r="B77" s="27" t="s">
        <v>85</v>
      </c>
      <c r="C77" s="77" t="s">
        <v>86</v>
      </c>
      <c r="D77" s="29">
        <v>0</v>
      </c>
      <c r="E77" s="89"/>
      <c r="F77" s="31">
        <f t="shared" si="4"/>
        <v>0</v>
      </c>
      <c r="G77" s="32"/>
      <c r="H77" s="8"/>
      <c r="I77" s="8"/>
      <c r="J77" s="8"/>
    </row>
    <row r="78" spans="2:10" ht="15" customHeight="1" thickBot="1" x14ac:dyDescent="0.25">
      <c r="B78" s="27"/>
      <c r="C78" s="90" t="s">
        <v>87</v>
      </c>
      <c r="D78" s="66">
        <f>SUM(D72:D77)</f>
        <v>337693794849.60999</v>
      </c>
      <c r="E78" s="67">
        <f>SUM(E72:E77)</f>
        <v>337693794849.60999</v>
      </c>
      <c r="F78" s="91">
        <f t="shared" si="4"/>
        <v>0</v>
      </c>
      <c r="G78" s="50">
        <f>SUM(F78/E78)</f>
        <v>0</v>
      </c>
      <c r="H78" s="8"/>
      <c r="I78" s="8"/>
      <c r="J78" s="8"/>
    </row>
    <row r="79" spans="2:10" ht="15" customHeight="1" thickTop="1" x14ac:dyDescent="0.2">
      <c r="B79" s="27"/>
      <c r="C79" s="55"/>
      <c r="D79" s="51"/>
      <c r="E79" s="52"/>
      <c r="F79" s="53"/>
      <c r="G79" s="54"/>
      <c r="H79" s="8"/>
      <c r="I79" s="8"/>
      <c r="J79" s="8"/>
    </row>
    <row r="80" spans="2:10" ht="15" customHeight="1" x14ac:dyDescent="0.2">
      <c r="B80" s="15" t="s">
        <v>88</v>
      </c>
      <c r="C80" s="22" t="s">
        <v>89</v>
      </c>
      <c r="D80" s="84"/>
      <c r="E80" s="85"/>
      <c r="F80" s="44"/>
      <c r="G80" s="86"/>
      <c r="H80" s="8"/>
      <c r="I80" s="8"/>
      <c r="J80" s="8"/>
    </row>
    <row r="81" spans="2:10" ht="12.75" customHeight="1" x14ac:dyDescent="0.2">
      <c r="B81" s="33" t="s">
        <v>90</v>
      </c>
      <c r="C81" s="77" t="s">
        <v>91</v>
      </c>
      <c r="D81" s="56">
        <v>0</v>
      </c>
      <c r="E81" s="30">
        <v>0</v>
      </c>
      <c r="F81" s="31">
        <f>SUM(E81-D81)</f>
        <v>0</v>
      </c>
      <c r="G81" s="32"/>
      <c r="H81" s="8"/>
      <c r="I81" s="8"/>
      <c r="J81" s="8"/>
    </row>
    <row r="82" spans="2:10" ht="25.5" customHeight="1" x14ac:dyDescent="0.2">
      <c r="B82" s="33" t="s">
        <v>92</v>
      </c>
      <c r="C82" s="77" t="s">
        <v>93</v>
      </c>
      <c r="D82" s="92"/>
      <c r="E82" s="93">
        <v>0</v>
      </c>
      <c r="F82" s="31">
        <f>SUM(E82-D82)</f>
        <v>0</v>
      </c>
      <c r="G82" s="32"/>
      <c r="H82" s="8"/>
      <c r="I82" s="8"/>
      <c r="J82" s="8"/>
    </row>
    <row r="83" spans="2:10" ht="14.25" customHeight="1" x14ac:dyDescent="0.2">
      <c r="B83" s="33" t="s">
        <v>94</v>
      </c>
      <c r="C83" s="77" t="s">
        <v>95</v>
      </c>
      <c r="D83" s="94">
        <v>0</v>
      </c>
      <c r="E83" s="34">
        <v>0</v>
      </c>
      <c r="F83" s="31">
        <f>SUM(E83-D83)</f>
        <v>0</v>
      </c>
      <c r="G83" s="32"/>
      <c r="H83" s="8"/>
      <c r="I83" s="8"/>
      <c r="J83" s="8"/>
    </row>
    <row r="84" spans="2:10" ht="15" customHeight="1" x14ac:dyDescent="0.2">
      <c r="B84" s="33" t="s">
        <v>96</v>
      </c>
      <c r="C84" s="77" t="s">
        <v>97</v>
      </c>
      <c r="D84" s="56">
        <v>0</v>
      </c>
      <c r="E84" s="29">
        <v>0</v>
      </c>
      <c r="F84" s="31">
        <f>SUM(E84-D84)</f>
        <v>0</v>
      </c>
      <c r="G84" s="32"/>
      <c r="H84" s="8"/>
      <c r="I84" s="8"/>
      <c r="J84" s="8"/>
    </row>
    <row r="85" spans="2:10" ht="15" customHeight="1" thickBot="1" x14ac:dyDescent="0.25">
      <c r="B85" s="95"/>
      <c r="C85" s="90" t="s">
        <v>98</v>
      </c>
      <c r="D85" s="66">
        <f>SUM(D82:D84)</f>
        <v>0</v>
      </c>
      <c r="E85" s="66">
        <f>SUM(E82:E84)</f>
        <v>0</v>
      </c>
      <c r="F85" s="91">
        <f>SUM(E85-D85)</f>
        <v>0</v>
      </c>
      <c r="G85" s="50"/>
      <c r="H85" s="8"/>
      <c r="I85" s="8"/>
      <c r="J85" s="8"/>
    </row>
    <row r="86" spans="2:10" ht="15" customHeight="1" thickTop="1" x14ac:dyDescent="0.2">
      <c r="B86" s="95"/>
      <c r="C86" s="55"/>
      <c r="D86" s="51"/>
      <c r="E86" s="51"/>
      <c r="F86" s="53"/>
      <c r="G86" s="54"/>
      <c r="H86" s="8"/>
      <c r="I86" s="8"/>
      <c r="J86" s="8"/>
    </row>
    <row r="87" spans="2:10" ht="15" customHeight="1" thickBot="1" x14ac:dyDescent="0.25">
      <c r="B87" s="95"/>
      <c r="C87" s="90" t="s">
        <v>99</v>
      </c>
      <c r="D87" s="66">
        <f>SUM(D78-D85)</f>
        <v>337693794849.60999</v>
      </c>
      <c r="E87" s="66">
        <f>SUM(E78-E85)</f>
        <v>337693794849.60999</v>
      </c>
      <c r="F87" s="91">
        <f>SUM(E87-D87)</f>
        <v>0</v>
      </c>
      <c r="G87" s="50">
        <f>SUM(F87/E87)</f>
        <v>0</v>
      </c>
      <c r="H87" s="8"/>
      <c r="I87" s="8"/>
      <c r="J87" s="8"/>
    </row>
    <row r="88" spans="2:10" ht="15" customHeight="1" thickTop="1" x14ac:dyDescent="0.2">
      <c r="B88" s="95"/>
      <c r="C88" s="55"/>
      <c r="D88" s="51"/>
      <c r="E88" s="51"/>
      <c r="F88" s="53"/>
      <c r="G88" s="54"/>
      <c r="H88" s="8"/>
      <c r="I88" s="8"/>
      <c r="J88" s="8"/>
    </row>
    <row r="89" spans="2:10" ht="15" customHeight="1" x14ac:dyDescent="0.2">
      <c r="B89" s="95"/>
      <c r="C89" s="55"/>
      <c r="D89" s="51"/>
      <c r="E89" s="51"/>
      <c r="F89" s="53"/>
      <c r="G89" s="54"/>
      <c r="H89" s="8"/>
      <c r="I89" s="8"/>
      <c r="J89" s="8"/>
    </row>
    <row r="90" spans="2:10" ht="27" customHeight="1" thickBot="1" x14ac:dyDescent="0.25">
      <c r="B90" s="96" t="s">
        <v>100</v>
      </c>
      <c r="C90" s="97" t="s">
        <v>101</v>
      </c>
      <c r="D90" s="66">
        <f>SUM(D56+D78-D85)</f>
        <v>-1.220703125E-4</v>
      </c>
      <c r="E90" s="66">
        <f>SUM(E56+E78-E85)</f>
        <v>217692026730.06018</v>
      </c>
      <c r="F90" s="91">
        <f>SUM(E90-D90)</f>
        <v>217692026730.0603</v>
      </c>
      <c r="G90" s="50">
        <f>SUM(F90/E90)</f>
        <v>1.0000000000000007</v>
      </c>
      <c r="H90" s="8"/>
      <c r="I90" s="8"/>
      <c r="J90" s="8"/>
    </row>
    <row r="91" spans="2:10" ht="15.75" customHeight="1" thickTop="1" thickBot="1" x14ac:dyDescent="0.25">
      <c r="B91" s="98"/>
      <c r="C91" s="99"/>
      <c r="D91" s="100"/>
      <c r="E91" s="101"/>
      <c r="F91" s="102"/>
      <c r="G91" s="103"/>
      <c r="H91" s="8"/>
      <c r="I91" s="8"/>
      <c r="J91" s="8"/>
    </row>
    <row r="92" spans="2:10" x14ac:dyDescent="0.2">
      <c r="B92" s="104"/>
      <c r="C92" s="104"/>
      <c r="D92" s="105"/>
      <c r="E92" s="105"/>
      <c r="F92" s="105"/>
      <c r="G92" s="106"/>
      <c r="H92" s="8"/>
      <c r="I92" s="8"/>
      <c r="J92" s="8"/>
    </row>
    <row r="93" spans="2:10" x14ac:dyDescent="0.2">
      <c r="B93" s="104"/>
      <c r="C93" s="104"/>
      <c r="D93" s="105"/>
      <c r="E93" s="105"/>
      <c r="F93" s="105"/>
      <c r="G93" s="105"/>
      <c r="H93" s="8"/>
      <c r="I93" s="8"/>
      <c r="J93" s="8"/>
    </row>
    <row r="94" spans="2:10" ht="14.25" customHeight="1" x14ac:dyDescent="0.2">
      <c r="B94" s="104"/>
      <c r="C94" s="104"/>
      <c r="D94" s="105"/>
      <c r="E94" s="105"/>
      <c r="F94" s="105"/>
      <c r="G94" s="105"/>
      <c r="H94" s="8"/>
      <c r="I94" s="8"/>
      <c r="J94" s="8"/>
    </row>
    <row r="95" spans="2:10" ht="14.25" customHeight="1" x14ac:dyDescent="0.2">
      <c r="B95" s="104"/>
      <c r="C95" s="104"/>
      <c r="D95" s="105"/>
      <c r="E95" s="105"/>
      <c r="F95" s="105"/>
      <c r="G95" s="107"/>
      <c r="H95" s="8"/>
      <c r="I95" s="8"/>
      <c r="J95" s="8"/>
    </row>
    <row r="96" spans="2:10" ht="14.25" customHeight="1" x14ac:dyDescent="0.2">
      <c r="B96" s="104"/>
      <c r="C96" s="104"/>
      <c r="D96" s="105"/>
      <c r="E96" s="105"/>
      <c r="F96" s="105"/>
      <c r="G96" s="105"/>
      <c r="H96" s="8"/>
      <c r="I96" s="8"/>
      <c r="J96" s="8"/>
    </row>
    <row r="97" spans="2:10" ht="14.25" customHeight="1" x14ac:dyDescent="0.2">
      <c r="B97" s="104"/>
      <c r="C97" s="104"/>
      <c r="D97" s="104"/>
      <c r="E97" s="104"/>
      <c r="F97" s="104"/>
      <c r="G97" s="105"/>
      <c r="H97" s="8"/>
      <c r="I97" s="8"/>
      <c r="J97" s="8"/>
    </row>
    <row r="98" spans="2:10" ht="14.25" customHeight="1" x14ac:dyDescent="0.2">
      <c r="B98" s="104"/>
      <c r="C98" s="104"/>
      <c r="D98" s="104"/>
      <c r="E98" s="104"/>
      <c r="F98" s="104"/>
      <c r="G98" s="105"/>
      <c r="H98" s="8"/>
      <c r="I98" s="8"/>
      <c r="J98" s="8"/>
    </row>
    <row r="99" spans="2:10" ht="14.25" customHeight="1" x14ac:dyDescent="0.2">
      <c r="B99" s="104"/>
      <c r="C99" s="104"/>
      <c r="D99" s="104"/>
      <c r="E99" s="104"/>
      <c r="F99" s="104"/>
      <c r="G99" s="105"/>
      <c r="H99" s="8"/>
      <c r="I99" s="8"/>
      <c r="J99" s="8"/>
    </row>
    <row r="100" spans="2:10" ht="14.25" customHeight="1" x14ac:dyDescent="0.2">
      <c r="B100" s="104"/>
      <c r="C100" s="104"/>
      <c r="D100" s="104"/>
      <c r="E100" s="104"/>
      <c r="F100" s="104"/>
      <c r="G100" s="104"/>
      <c r="H100" s="8"/>
      <c r="I100" s="8"/>
      <c r="J100" s="8"/>
    </row>
    <row r="101" spans="2:10" ht="14.25" customHeight="1" x14ac:dyDescent="0.2">
      <c r="B101" s="104"/>
      <c r="C101" s="104"/>
      <c r="D101" s="104"/>
      <c r="E101" s="104"/>
      <c r="F101" s="104"/>
      <c r="G101" s="104"/>
      <c r="H101" s="8"/>
      <c r="I101" s="8"/>
      <c r="J101" s="8"/>
    </row>
    <row r="102" spans="2:10" ht="14.25" customHeight="1" x14ac:dyDescent="0.2">
      <c r="B102" s="104"/>
      <c r="C102" s="104"/>
      <c r="D102" s="104"/>
      <c r="E102" s="104"/>
      <c r="F102" s="104"/>
      <c r="G102" s="104"/>
      <c r="H102" s="8"/>
      <c r="I102" s="8"/>
      <c r="J102" s="8"/>
    </row>
    <row r="103" spans="2:10" x14ac:dyDescent="0.2">
      <c r="B103" s="104"/>
      <c r="C103" s="104"/>
      <c r="D103" s="104"/>
      <c r="E103" s="104"/>
      <c r="F103" s="104"/>
      <c r="G103" s="104"/>
      <c r="H103" s="8"/>
      <c r="I103" s="8"/>
      <c r="J103" s="8"/>
    </row>
    <row r="104" spans="2:10" x14ac:dyDescent="0.2">
      <c r="B104" s="104"/>
      <c r="C104" s="104"/>
      <c r="D104" s="104"/>
      <c r="E104" s="104"/>
      <c r="F104" s="104"/>
      <c r="G104" s="104"/>
      <c r="H104" s="8"/>
      <c r="I104" s="8"/>
      <c r="J104" s="8"/>
    </row>
    <row r="105" spans="2:10" x14ac:dyDescent="0.2">
      <c r="B105" s="104"/>
      <c r="C105" s="104"/>
      <c r="D105" s="104"/>
      <c r="E105" s="104"/>
      <c r="F105" s="104"/>
      <c r="G105" s="104"/>
      <c r="H105" s="8"/>
      <c r="I105" s="8"/>
      <c r="J105" s="8"/>
    </row>
    <row r="106" spans="2:10" x14ac:dyDescent="0.2">
      <c r="B106" s="108"/>
      <c r="C106" s="108"/>
      <c r="D106" s="108"/>
      <c r="E106" s="108"/>
      <c r="F106" s="108"/>
      <c r="G106" s="108"/>
      <c r="H106" s="8"/>
      <c r="I106" s="8"/>
      <c r="J106" s="8"/>
    </row>
    <row r="107" spans="2:10" x14ac:dyDescent="0.2">
      <c r="B107" s="108"/>
      <c r="C107" s="108"/>
      <c r="D107" s="108"/>
      <c r="E107" s="108"/>
      <c r="F107" s="108"/>
      <c r="G107" s="108"/>
      <c r="H107" s="8"/>
      <c r="I107" s="8"/>
      <c r="J107" s="8"/>
    </row>
    <row r="108" spans="2:10" x14ac:dyDescent="0.2">
      <c r="B108" s="108"/>
      <c r="C108" s="108"/>
      <c r="D108" s="109"/>
      <c r="E108" s="109"/>
      <c r="F108" s="109"/>
      <c r="G108" s="109"/>
      <c r="H108" s="8"/>
      <c r="I108" s="8"/>
      <c r="J108" s="8"/>
    </row>
    <row r="109" spans="2:10" ht="15" x14ac:dyDescent="0.2">
      <c r="B109" s="108"/>
      <c r="C109" s="108"/>
      <c r="D109" s="110"/>
      <c r="E109" s="110"/>
      <c r="F109" s="110"/>
      <c r="G109" s="110"/>
      <c r="H109" s="8"/>
      <c r="I109" s="8"/>
      <c r="J109" s="8"/>
    </row>
    <row r="110" spans="2:10" ht="15" x14ac:dyDescent="0.2">
      <c r="B110" s="108"/>
      <c r="C110" s="108"/>
      <c r="D110" s="111"/>
      <c r="E110" s="111"/>
      <c r="F110" s="111"/>
      <c r="G110" s="111"/>
      <c r="H110" s="8"/>
      <c r="I110" s="8"/>
      <c r="J110" s="8"/>
    </row>
    <row r="111" spans="2:10" x14ac:dyDescent="0.2">
      <c r="B111" s="112"/>
      <c r="C111" s="112"/>
      <c r="D111" s="112"/>
      <c r="E111" s="112"/>
      <c r="F111" s="112"/>
      <c r="G111" s="112"/>
      <c r="H111" s="8"/>
      <c r="I111" s="8"/>
      <c r="J111" s="8"/>
    </row>
    <row r="112" spans="2:10" x14ac:dyDescent="0.2">
      <c r="B112" s="112"/>
      <c r="C112" s="112"/>
      <c r="D112" s="112"/>
      <c r="E112" s="112"/>
      <c r="F112" s="112"/>
      <c r="G112" s="112"/>
      <c r="H112" s="8"/>
      <c r="I112" s="8"/>
      <c r="J112" s="8"/>
    </row>
    <row r="113" spans="2:10" x14ac:dyDescent="0.2">
      <c r="B113" s="112"/>
      <c r="C113" s="112"/>
      <c r="D113" s="112"/>
      <c r="E113" s="112"/>
      <c r="F113" s="112"/>
      <c r="G113" s="112"/>
      <c r="H113" s="8"/>
      <c r="I113" s="8"/>
      <c r="J113" s="8"/>
    </row>
    <row r="114" spans="2:10" x14ac:dyDescent="0.2">
      <c r="B114" s="112"/>
      <c r="C114" s="113"/>
      <c r="D114" s="114"/>
      <c r="E114" s="114"/>
      <c r="F114" s="114"/>
      <c r="G114" s="114"/>
      <c r="H114" s="8"/>
      <c r="I114" s="8"/>
      <c r="J114" s="8"/>
    </row>
    <row r="115" spans="2:10" x14ac:dyDescent="0.2">
      <c r="B115" s="112"/>
      <c r="C115" s="113"/>
      <c r="D115" s="114"/>
      <c r="E115" s="114"/>
      <c r="F115" s="114"/>
      <c r="G115" s="114"/>
      <c r="H115" s="8"/>
      <c r="I115" s="8"/>
      <c r="J115" s="8"/>
    </row>
    <row r="116" spans="2:10" x14ac:dyDescent="0.2">
      <c r="B116" s="112"/>
      <c r="C116" s="113"/>
      <c r="D116" s="114"/>
      <c r="E116" s="114"/>
      <c r="F116" s="114"/>
      <c r="G116" s="114"/>
      <c r="H116" s="8"/>
      <c r="I116" s="8"/>
      <c r="J116" s="8"/>
    </row>
    <row r="117" spans="2:10" x14ac:dyDescent="0.2">
      <c r="B117" s="112"/>
      <c r="C117" s="113"/>
      <c r="D117" s="114"/>
      <c r="E117" s="114"/>
      <c r="F117" s="114"/>
      <c r="G117" s="114"/>
      <c r="H117" s="8"/>
      <c r="I117" s="8"/>
      <c r="J117" s="8"/>
    </row>
    <row r="118" spans="2:10" x14ac:dyDescent="0.2">
      <c r="C118" s="113"/>
      <c r="D118" s="114"/>
      <c r="E118" s="114"/>
      <c r="F118" s="114"/>
      <c r="G118" s="114"/>
      <c r="H118" s="8"/>
      <c r="I118" s="8"/>
      <c r="J118" s="8"/>
    </row>
    <row r="119" spans="2:10" x14ac:dyDescent="0.2">
      <c r="C119" s="115"/>
      <c r="D119" s="116"/>
      <c r="E119" s="116"/>
      <c r="F119" s="116" t="s">
        <v>102</v>
      </c>
      <c r="G119" s="116"/>
      <c r="H119" s="8"/>
      <c r="I119" s="8"/>
      <c r="J119" s="8"/>
    </row>
    <row r="120" spans="2:10" x14ac:dyDescent="0.2">
      <c r="C120" s="117"/>
      <c r="D120" s="114"/>
      <c r="E120" s="114"/>
      <c r="F120" s="114"/>
      <c r="G120" s="114"/>
      <c r="H120" s="8"/>
      <c r="I120" s="8"/>
      <c r="J120" s="8"/>
    </row>
    <row r="121" spans="2:10" x14ac:dyDescent="0.2">
      <c r="C121" s="118"/>
      <c r="D121" s="114"/>
      <c r="E121" s="114"/>
      <c r="F121" s="114"/>
      <c r="G121" s="114"/>
      <c r="H121" s="8"/>
      <c r="I121" s="8"/>
      <c r="J121" s="8"/>
    </row>
    <row r="122" spans="2:10" x14ac:dyDescent="0.2">
      <c r="C122" s="117"/>
      <c r="D122" s="119"/>
      <c r="E122" s="119"/>
      <c r="F122" s="119"/>
      <c r="G122" s="119"/>
      <c r="H122" s="8"/>
      <c r="I122" s="8"/>
      <c r="J122" s="8"/>
    </row>
    <row r="123" spans="2:10" x14ac:dyDescent="0.2">
      <c r="C123" s="117"/>
      <c r="D123" s="114"/>
      <c r="E123" s="114"/>
      <c r="F123" s="114"/>
      <c r="G123" s="114"/>
      <c r="H123" s="8"/>
      <c r="I123" s="8"/>
      <c r="J123" s="8"/>
    </row>
    <row r="124" spans="2:10" x14ac:dyDescent="0.2">
      <c r="C124" s="117"/>
      <c r="D124" s="119"/>
      <c r="E124" s="119"/>
      <c r="F124" s="119"/>
      <c r="G124" s="119"/>
      <c r="H124" s="8"/>
      <c r="I124" s="8"/>
      <c r="J124" s="8"/>
    </row>
    <row r="125" spans="2:10" x14ac:dyDescent="0.2">
      <c r="C125" s="117"/>
      <c r="D125" s="114"/>
      <c r="E125" s="114"/>
      <c r="F125" s="114"/>
      <c r="G125" s="114"/>
      <c r="H125" s="8"/>
      <c r="I125" s="8"/>
      <c r="J125" s="8"/>
    </row>
    <row r="126" spans="2:10" x14ac:dyDescent="0.2">
      <c r="C126" s="117"/>
      <c r="D126" s="114"/>
      <c r="E126" s="114"/>
      <c r="F126" s="114"/>
      <c r="G126" s="114"/>
      <c r="H126" s="8"/>
      <c r="I126" s="8"/>
      <c r="J126" s="8"/>
    </row>
    <row r="127" spans="2:10" x14ac:dyDescent="0.2">
      <c r="C127" s="117"/>
      <c r="D127" s="114"/>
      <c r="E127" s="114"/>
      <c r="F127" s="114"/>
      <c r="G127" s="119"/>
      <c r="H127" s="8"/>
      <c r="I127" s="8"/>
      <c r="J127" s="8"/>
    </row>
    <row r="128" spans="2:10" x14ac:dyDescent="0.2">
      <c r="C128" s="117"/>
      <c r="D128" s="114"/>
      <c r="E128" s="114"/>
      <c r="F128" s="114"/>
      <c r="G128" s="119"/>
      <c r="H128" s="8"/>
      <c r="I128" s="8"/>
      <c r="J128" s="8"/>
    </row>
    <row r="129" spans="3:10" x14ac:dyDescent="0.2">
      <c r="C129" s="120"/>
      <c r="D129" s="121"/>
      <c r="E129" s="121"/>
      <c r="F129" s="121"/>
      <c r="G129" s="114"/>
      <c r="H129" s="8"/>
      <c r="I129" s="8"/>
      <c r="J129" s="8"/>
    </row>
    <row r="130" spans="3:10" x14ac:dyDescent="0.2">
      <c r="C130" s="117"/>
      <c r="D130" s="121"/>
      <c r="E130" s="121"/>
      <c r="F130" s="121"/>
      <c r="G130" s="119"/>
      <c r="H130" s="8"/>
      <c r="I130" s="8"/>
      <c r="J130" s="8"/>
    </row>
    <row r="131" spans="3:10" x14ac:dyDescent="0.2">
      <c r="C131" s="120"/>
      <c r="D131" s="121"/>
      <c r="E131" s="121"/>
      <c r="F131" s="121"/>
      <c r="G131" s="119"/>
      <c r="H131" s="8"/>
      <c r="I131" s="8"/>
      <c r="J131" s="8"/>
    </row>
    <row r="132" spans="3:10" x14ac:dyDescent="0.2">
      <c r="C132" s="120"/>
      <c r="D132" s="121"/>
      <c r="E132" s="121"/>
      <c r="F132" s="121"/>
      <c r="G132" s="119"/>
      <c r="H132" s="8"/>
      <c r="I132" s="8"/>
      <c r="J132" s="8"/>
    </row>
    <row r="133" spans="3:10" x14ac:dyDescent="0.2">
      <c r="C133" s="120"/>
      <c r="D133" s="121"/>
      <c r="E133" s="121"/>
      <c r="F133" s="121"/>
      <c r="G133" s="119"/>
      <c r="H133" s="8"/>
      <c r="I133" s="8"/>
      <c r="J133" s="8"/>
    </row>
    <row r="134" spans="3:10" x14ac:dyDescent="0.2">
      <c r="C134" s="115"/>
      <c r="D134" s="122"/>
      <c r="E134" s="122"/>
      <c r="F134" s="122"/>
      <c r="G134" s="116"/>
      <c r="H134" s="8"/>
      <c r="I134" s="8"/>
      <c r="J134" s="8"/>
    </row>
    <row r="135" spans="3:10" x14ac:dyDescent="0.2">
      <c r="C135" s="123"/>
      <c r="D135" s="124"/>
      <c r="E135" s="124"/>
      <c r="F135" s="124"/>
      <c r="G135" s="123"/>
      <c r="H135" s="8"/>
      <c r="I135" s="8"/>
      <c r="J135" s="8"/>
    </row>
    <row r="136" spans="3:10" x14ac:dyDescent="0.2">
      <c r="C136" s="123"/>
      <c r="D136" s="124"/>
      <c r="E136" s="124"/>
      <c r="F136" s="124"/>
      <c r="G136" s="123"/>
      <c r="H136" s="8"/>
      <c r="I136" s="8"/>
      <c r="J136" s="8"/>
    </row>
    <row r="137" spans="3:10" x14ac:dyDescent="0.2">
      <c r="C137" s="123"/>
      <c r="D137" s="124"/>
      <c r="E137" s="124"/>
      <c r="F137" s="124"/>
      <c r="G137" s="123"/>
      <c r="H137" s="8"/>
      <c r="I137" s="8"/>
      <c r="J137" s="8"/>
    </row>
    <row r="138" spans="3:10" x14ac:dyDescent="0.2">
      <c r="C138" s="123"/>
      <c r="D138" s="124"/>
      <c r="E138" s="124"/>
      <c r="F138" s="124"/>
      <c r="G138" s="123"/>
      <c r="H138" s="8"/>
      <c r="I138" s="8"/>
      <c r="J138" s="8"/>
    </row>
    <row r="139" spans="3:10" x14ac:dyDescent="0.2">
      <c r="D139" s="125"/>
      <c r="E139" s="125"/>
      <c r="F139" s="125"/>
      <c r="H139" s="8"/>
      <c r="I139" s="8"/>
      <c r="J139" s="8"/>
    </row>
    <row r="140" spans="3:10" x14ac:dyDescent="0.2">
      <c r="D140" s="125"/>
      <c r="E140" s="125"/>
      <c r="F140" s="125"/>
      <c r="H140" s="8"/>
      <c r="I140" s="8"/>
      <c r="J140" s="8"/>
    </row>
    <row r="141" spans="3:10" x14ac:dyDescent="0.2">
      <c r="D141" s="125"/>
      <c r="E141" s="125"/>
      <c r="F141" s="125"/>
      <c r="H141" s="8"/>
      <c r="I141" s="8"/>
      <c r="J141" s="8"/>
    </row>
    <row r="142" spans="3:10" x14ac:dyDescent="0.2">
      <c r="D142" s="125"/>
      <c r="E142" s="125"/>
      <c r="F142" s="125"/>
      <c r="H142" s="8"/>
      <c r="I142" s="8"/>
      <c r="J142" s="8"/>
    </row>
    <row r="143" spans="3:10" x14ac:dyDescent="0.2">
      <c r="D143" s="125"/>
      <c r="E143" s="125"/>
      <c r="F143" s="125"/>
      <c r="H143" s="8"/>
      <c r="I143" s="8"/>
      <c r="J143" s="8"/>
    </row>
    <row r="144" spans="3:10" x14ac:dyDescent="0.2">
      <c r="D144" s="125"/>
      <c r="E144" s="125"/>
      <c r="F144" s="125"/>
      <c r="H144" s="8"/>
      <c r="I144" s="8"/>
      <c r="J144" s="8"/>
    </row>
    <row r="145" spans="4:10" x14ac:dyDescent="0.2">
      <c r="D145" s="125"/>
      <c r="E145" s="125"/>
      <c r="F145" s="125"/>
      <c r="H145" s="8"/>
      <c r="I145" s="8"/>
      <c r="J145" s="8"/>
    </row>
    <row r="146" spans="4:10" x14ac:dyDescent="0.2">
      <c r="D146" s="125"/>
      <c r="E146" s="125"/>
      <c r="F146" s="125"/>
      <c r="H146" s="8"/>
      <c r="I146" s="8"/>
      <c r="J146" s="8"/>
    </row>
    <row r="147" spans="4:10" x14ac:dyDescent="0.2">
      <c r="D147" s="125"/>
      <c r="E147" s="125"/>
      <c r="F147" s="125"/>
      <c r="H147" s="8"/>
      <c r="I147" s="8"/>
      <c r="J147" s="8"/>
    </row>
    <row r="148" spans="4:10" x14ac:dyDescent="0.2">
      <c r="D148" s="125"/>
      <c r="E148" s="125"/>
      <c r="F148" s="125"/>
      <c r="H148" s="8"/>
      <c r="I148" s="8"/>
      <c r="J148" s="8"/>
    </row>
    <row r="149" spans="4:10" x14ac:dyDescent="0.2">
      <c r="D149" s="125"/>
      <c r="E149" s="125"/>
      <c r="F149" s="125"/>
      <c r="H149" s="8"/>
      <c r="I149" s="8"/>
      <c r="J149" s="8"/>
    </row>
    <row r="150" spans="4:10" x14ac:dyDescent="0.2">
      <c r="D150" s="125"/>
      <c r="E150" s="125"/>
      <c r="F150" s="125"/>
      <c r="H150" s="8"/>
      <c r="I150" s="8"/>
      <c r="J150" s="8"/>
    </row>
    <row r="151" spans="4:10" x14ac:dyDescent="0.2">
      <c r="D151" s="125"/>
      <c r="E151" s="125"/>
      <c r="F151" s="125"/>
      <c r="H151" s="8"/>
      <c r="I151" s="8"/>
      <c r="J151" s="8"/>
    </row>
    <row r="152" spans="4:10" x14ac:dyDescent="0.2">
      <c r="D152" s="125"/>
      <c r="E152" s="125"/>
      <c r="F152" s="125"/>
      <c r="H152" s="8"/>
      <c r="I152" s="8"/>
      <c r="J152" s="8"/>
    </row>
    <row r="153" spans="4:10" x14ac:dyDescent="0.2">
      <c r="D153" s="125"/>
      <c r="E153" s="125"/>
      <c r="F153" s="125"/>
      <c r="H153" s="8"/>
      <c r="I153" s="8"/>
      <c r="J153" s="8"/>
    </row>
    <row r="154" spans="4:10" x14ac:dyDescent="0.2">
      <c r="D154" s="125"/>
      <c r="E154" s="125"/>
      <c r="F154" s="125"/>
      <c r="H154" s="8"/>
      <c r="I154" s="8"/>
      <c r="J154" s="8"/>
    </row>
    <row r="155" spans="4:10" x14ac:dyDescent="0.2">
      <c r="D155" s="125"/>
      <c r="E155" s="125"/>
      <c r="F155" s="125"/>
      <c r="H155" s="8"/>
      <c r="I155" s="8"/>
      <c r="J155" s="8"/>
    </row>
    <row r="156" spans="4:10" x14ac:dyDescent="0.2">
      <c r="D156" s="125"/>
      <c r="E156" s="125"/>
      <c r="F156" s="125"/>
      <c r="H156" s="8"/>
      <c r="I156" s="8"/>
      <c r="J156" s="8"/>
    </row>
    <row r="157" spans="4:10" x14ac:dyDescent="0.2">
      <c r="D157" s="125"/>
      <c r="E157" s="125"/>
      <c r="F157" s="125"/>
      <c r="H157" s="8"/>
      <c r="I157" s="8"/>
      <c r="J157" s="8"/>
    </row>
    <row r="158" spans="4:10" x14ac:dyDescent="0.2">
      <c r="D158" s="125"/>
      <c r="E158" s="125"/>
      <c r="F158" s="125"/>
      <c r="H158" s="8"/>
      <c r="I158" s="8"/>
      <c r="J158" s="8"/>
    </row>
    <row r="159" spans="4:10" x14ac:dyDescent="0.2">
      <c r="D159" s="125"/>
      <c r="E159" s="125"/>
      <c r="F159" s="125"/>
      <c r="H159" s="8"/>
      <c r="I159" s="8"/>
      <c r="J159" s="8"/>
    </row>
    <row r="160" spans="4:10" x14ac:dyDescent="0.2">
      <c r="D160" s="125"/>
      <c r="E160" s="125"/>
      <c r="F160" s="125"/>
      <c r="H160" s="8"/>
      <c r="I160" s="8"/>
      <c r="J160" s="8"/>
    </row>
    <row r="161" spans="4:10" x14ac:dyDescent="0.2">
      <c r="D161" s="125"/>
      <c r="E161" s="125"/>
      <c r="F161" s="125"/>
      <c r="H161" s="8"/>
      <c r="I161" s="8"/>
      <c r="J161" s="8"/>
    </row>
    <row r="162" spans="4:10" x14ac:dyDescent="0.2">
      <c r="D162" s="125"/>
      <c r="E162" s="125"/>
      <c r="F162" s="125"/>
      <c r="H162" s="8"/>
      <c r="I162" s="8"/>
      <c r="J162" s="8"/>
    </row>
    <row r="163" spans="4:10" x14ac:dyDescent="0.2">
      <c r="D163" s="125"/>
      <c r="E163" s="125"/>
      <c r="F163" s="125"/>
      <c r="H163" s="8"/>
      <c r="I163" s="8"/>
      <c r="J163" s="8"/>
    </row>
    <row r="164" spans="4:10" x14ac:dyDescent="0.2">
      <c r="D164" s="125"/>
      <c r="E164" s="125"/>
      <c r="F164" s="125"/>
      <c r="H164" s="8"/>
      <c r="I164" s="8"/>
      <c r="J164" s="8"/>
    </row>
    <row r="165" spans="4:10" x14ac:dyDescent="0.2">
      <c r="D165" s="125"/>
      <c r="E165" s="125"/>
      <c r="F165" s="125"/>
      <c r="H165" s="8"/>
      <c r="I165" s="8"/>
      <c r="J165" s="8"/>
    </row>
    <row r="166" spans="4:10" x14ac:dyDescent="0.2">
      <c r="D166" s="125"/>
      <c r="E166" s="125"/>
      <c r="F166" s="125"/>
      <c r="H166" s="8"/>
      <c r="I166" s="8"/>
      <c r="J166" s="8"/>
    </row>
    <row r="167" spans="4:10" x14ac:dyDescent="0.2">
      <c r="D167" s="125"/>
      <c r="E167" s="125"/>
      <c r="F167" s="125"/>
      <c r="H167" s="8"/>
      <c r="I167" s="8"/>
      <c r="J167" s="8"/>
    </row>
    <row r="168" spans="4:10" x14ac:dyDescent="0.2">
      <c r="D168" s="125"/>
      <c r="E168" s="125"/>
      <c r="F168" s="125"/>
      <c r="H168" s="8"/>
      <c r="I168" s="8"/>
      <c r="J168" s="8"/>
    </row>
    <row r="169" spans="4:10" x14ac:dyDescent="0.2">
      <c r="D169" s="125"/>
      <c r="E169" s="125"/>
      <c r="F169" s="125"/>
      <c r="H169" s="8"/>
      <c r="I169" s="8"/>
      <c r="J169" s="8"/>
    </row>
    <row r="170" spans="4:10" x14ac:dyDescent="0.2">
      <c r="D170" s="125"/>
      <c r="E170" s="125"/>
      <c r="F170" s="125"/>
      <c r="H170" s="8"/>
      <c r="I170" s="8"/>
      <c r="J170" s="8"/>
    </row>
    <row r="171" spans="4:10" x14ac:dyDescent="0.2">
      <c r="D171" s="125"/>
      <c r="E171" s="125"/>
      <c r="F171" s="125"/>
      <c r="H171" s="8"/>
      <c r="I171" s="8"/>
      <c r="J171" s="8"/>
    </row>
    <row r="172" spans="4:10" x14ac:dyDescent="0.2">
      <c r="D172" s="125"/>
      <c r="E172" s="125"/>
      <c r="F172" s="125"/>
      <c r="H172" s="8"/>
      <c r="I172" s="8"/>
      <c r="J172" s="8"/>
    </row>
    <row r="173" spans="4:10" x14ac:dyDescent="0.2">
      <c r="D173" s="125"/>
      <c r="E173" s="125"/>
      <c r="F173" s="125"/>
      <c r="H173" s="8"/>
      <c r="I173" s="8"/>
      <c r="J173" s="8"/>
    </row>
    <row r="174" spans="4:10" x14ac:dyDescent="0.2">
      <c r="D174" s="125"/>
      <c r="E174" s="125"/>
      <c r="F174" s="125"/>
      <c r="H174" s="8"/>
      <c r="I174" s="8"/>
      <c r="J174" s="8"/>
    </row>
    <row r="175" spans="4:10" x14ac:dyDescent="0.2">
      <c r="D175" s="125"/>
      <c r="E175" s="125"/>
      <c r="F175" s="125"/>
      <c r="H175" s="8"/>
      <c r="I175" s="8"/>
      <c r="J175" s="8"/>
    </row>
    <row r="176" spans="4:10" x14ac:dyDescent="0.2">
      <c r="D176" s="125"/>
      <c r="E176" s="125"/>
      <c r="F176" s="125"/>
      <c r="H176" s="8"/>
      <c r="I176" s="8"/>
      <c r="J176" s="8"/>
    </row>
    <row r="177" spans="4:10" x14ac:dyDescent="0.2">
      <c r="D177" s="125"/>
      <c r="E177" s="125"/>
      <c r="F177" s="125"/>
      <c r="H177" s="8"/>
      <c r="I177" s="8"/>
      <c r="J177" s="8"/>
    </row>
    <row r="178" spans="4:10" x14ac:dyDescent="0.2">
      <c r="D178" s="125"/>
      <c r="E178" s="125"/>
      <c r="F178" s="125"/>
      <c r="H178" s="8"/>
      <c r="I178" s="8"/>
      <c r="J178" s="8"/>
    </row>
    <row r="179" spans="4:10" x14ac:dyDescent="0.2">
      <c r="D179" s="125"/>
      <c r="E179" s="125"/>
      <c r="F179" s="125"/>
      <c r="H179" s="8"/>
      <c r="I179" s="8"/>
      <c r="J179" s="8"/>
    </row>
    <row r="180" spans="4:10" x14ac:dyDescent="0.2">
      <c r="D180" s="125"/>
      <c r="E180" s="125"/>
      <c r="F180" s="125"/>
      <c r="H180" s="8"/>
      <c r="I180" s="8"/>
      <c r="J180" s="8"/>
    </row>
    <row r="181" spans="4:10" x14ac:dyDescent="0.2">
      <c r="D181" s="125"/>
      <c r="E181" s="125"/>
      <c r="F181" s="125"/>
      <c r="H181" s="8"/>
      <c r="I181" s="8"/>
      <c r="J181" s="8"/>
    </row>
    <row r="182" spans="4:10" x14ac:dyDescent="0.2">
      <c r="D182" s="125"/>
      <c r="E182" s="125"/>
      <c r="F182" s="125"/>
      <c r="H182" s="8"/>
      <c r="I182" s="8"/>
      <c r="J182" s="8"/>
    </row>
    <row r="183" spans="4:10" x14ac:dyDescent="0.2">
      <c r="D183" s="125"/>
      <c r="E183" s="125"/>
      <c r="F183" s="125"/>
      <c r="H183" s="8"/>
      <c r="I183" s="8"/>
      <c r="J183" s="8"/>
    </row>
    <row r="184" spans="4:10" x14ac:dyDescent="0.2">
      <c r="D184" s="125"/>
      <c r="E184" s="125"/>
      <c r="F184" s="125"/>
      <c r="H184" s="8"/>
      <c r="I184" s="8"/>
      <c r="J184" s="8"/>
    </row>
    <row r="185" spans="4:10" x14ac:dyDescent="0.2">
      <c r="D185" s="125"/>
      <c r="E185" s="125"/>
      <c r="F185" s="125"/>
      <c r="H185" s="8"/>
      <c r="I185" s="8"/>
      <c r="J185" s="8"/>
    </row>
    <row r="186" spans="4:10" x14ac:dyDescent="0.2">
      <c r="D186" s="125"/>
      <c r="E186" s="125"/>
      <c r="F186" s="125"/>
      <c r="H186" s="8"/>
      <c r="I186" s="8"/>
      <c r="J186" s="8"/>
    </row>
    <row r="187" spans="4:10" x14ac:dyDescent="0.2">
      <c r="H187" s="8"/>
      <c r="I187" s="8"/>
      <c r="J187" s="8"/>
    </row>
    <row r="188" spans="4:10" x14ac:dyDescent="0.2">
      <c r="H188" s="8"/>
      <c r="I188" s="8"/>
      <c r="J188" s="8"/>
    </row>
    <row r="189" spans="4:10" x14ac:dyDescent="0.2">
      <c r="H189" s="8"/>
      <c r="I189" s="8"/>
      <c r="J189" s="8"/>
    </row>
    <row r="190" spans="4:10" x14ac:dyDescent="0.2">
      <c r="H190" s="8"/>
      <c r="I190" s="8"/>
      <c r="J190" s="8"/>
    </row>
    <row r="191" spans="4:10" x14ac:dyDescent="0.2">
      <c r="H191" s="8"/>
      <c r="I191" s="8"/>
      <c r="J191" s="8"/>
    </row>
    <row r="192" spans="4:10" x14ac:dyDescent="0.2">
      <c r="H192" s="8"/>
      <c r="I192" s="8"/>
      <c r="J192" s="8"/>
    </row>
    <row r="193" spans="8:10" x14ac:dyDescent="0.2">
      <c r="H193" s="8"/>
      <c r="I193" s="8"/>
      <c r="J193" s="8"/>
    </row>
    <row r="194" spans="8:10" x14ac:dyDescent="0.2">
      <c r="H194" s="8"/>
      <c r="I194" s="8"/>
      <c r="J194" s="8"/>
    </row>
    <row r="195" spans="8:10" x14ac:dyDescent="0.2">
      <c r="H195" s="8"/>
      <c r="I195" s="8"/>
      <c r="J195" s="8"/>
    </row>
    <row r="196" spans="8:10" x14ac:dyDescent="0.2">
      <c r="H196" s="8"/>
      <c r="I196" s="8"/>
      <c r="J196" s="8"/>
    </row>
    <row r="197" spans="8:10" x14ac:dyDescent="0.2">
      <c r="H197" s="8"/>
      <c r="I197" s="8"/>
      <c r="J197" s="8"/>
    </row>
    <row r="198" spans="8:10" x14ac:dyDescent="0.2">
      <c r="H198" s="8"/>
      <c r="I198" s="8"/>
      <c r="J198" s="8"/>
    </row>
    <row r="199" spans="8:10" x14ac:dyDescent="0.2">
      <c r="H199" s="8"/>
      <c r="I199" s="8"/>
      <c r="J199" s="8"/>
    </row>
    <row r="200" spans="8:10" x14ac:dyDescent="0.2">
      <c r="H200" s="8"/>
      <c r="I200" s="8"/>
      <c r="J200" s="8"/>
    </row>
    <row r="201" spans="8:10" x14ac:dyDescent="0.2">
      <c r="H201" s="8"/>
      <c r="I201" s="8"/>
      <c r="J201" s="8"/>
    </row>
    <row r="202" spans="8:10" x14ac:dyDescent="0.2">
      <c r="H202" s="8"/>
      <c r="I202" s="8"/>
      <c r="J202" s="8"/>
    </row>
    <row r="203" spans="8:10" x14ac:dyDescent="0.2">
      <c r="H203" s="8"/>
      <c r="I203" s="8"/>
      <c r="J203" s="8"/>
    </row>
    <row r="204" spans="8:10" x14ac:dyDescent="0.2">
      <c r="H204" s="8"/>
      <c r="I204" s="8"/>
      <c r="J204" s="8"/>
    </row>
    <row r="205" spans="8:10" x14ac:dyDescent="0.2">
      <c r="H205" s="8"/>
      <c r="I205" s="8"/>
      <c r="J205" s="8"/>
    </row>
    <row r="206" spans="8:10" x14ac:dyDescent="0.2">
      <c r="H206" s="8"/>
      <c r="I206" s="8"/>
      <c r="J206" s="8"/>
    </row>
    <row r="207" spans="8:10" x14ac:dyDescent="0.2">
      <c r="H207" s="8"/>
      <c r="I207" s="8"/>
      <c r="J207" s="8"/>
    </row>
    <row r="208" spans="8:10" x14ac:dyDescent="0.2">
      <c r="H208" s="8"/>
      <c r="I208" s="8"/>
      <c r="J208" s="8"/>
    </row>
    <row r="209" spans="8:10" x14ac:dyDescent="0.2">
      <c r="H209" s="8"/>
      <c r="I209" s="8"/>
      <c r="J209" s="8"/>
    </row>
    <row r="210" spans="8:10" x14ac:dyDescent="0.2">
      <c r="H210" s="8"/>
      <c r="I210" s="8"/>
      <c r="J210" s="8"/>
    </row>
    <row r="211" spans="8:10" x14ac:dyDescent="0.2">
      <c r="H211" s="8"/>
      <c r="I211" s="8"/>
      <c r="J211" s="8"/>
    </row>
    <row r="212" spans="8:10" x14ac:dyDescent="0.2">
      <c r="H212" s="8"/>
      <c r="I212" s="8"/>
      <c r="J212" s="8"/>
    </row>
    <row r="213" spans="8:10" x14ac:dyDescent="0.2">
      <c r="H213" s="8"/>
      <c r="I213" s="8"/>
      <c r="J213" s="8"/>
    </row>
    <row r="214" spans="8:10" x14ac:dyDescent="0.2">
      <c r="H214" s="8"/>
      <c r="I214" s="8"/>
      <c r="J214" s="8"/>
    </row>
    <row r="215" spans="8:10" x14ac:dyDescent="0.2">
      <c r="H215" s="8"/>
      <c r="I215" s="8"/>
      <c r="J215" s="8"/>
    </row>
    <row r="216" spans="8:10" x14ac:dyDescent="0.2">
      <c r="H216" s="8"/>
      <c r="I216" s="8"/>
      <c r="J216" s="8"/>
    </row>
    <row r="217" spans="8:10" x14ac:dyDescent="0.2">
      <c r="H217" s="8"/>
      <c r="I217" s="8"/>
      <c r="J217" s="8"/>
    </row>
    <row r="218" spans="8:10" x14ac:dyDescent="0.2">
      <c r="H218" s="8"/>
      <c r="I218" s="8"/>
      <c r="J218" s="8"/>
    </row>
    <row r="219" spans="8:10" x14ac:dyDescent="0.2">
      <c r="H219" s="8"/>
      <c r="I219" s="8"/>
      <c r="J219" s="8"/>
    </row>
    <row r="220" spans="8:10" x14ac:dyDescent="0.2">
      <c r="H220" s="8"/>
      <c r="I220" s="8"/>
      <c r="J220" s="8"/>
    </row>
    <row r="221" spans="8:10" x14ac:dyDescent="0.2">
      <c r="H221" s="8"/>
      <c r="I221" s="8"/>
      <c r="J221" s="8"/>
    </row>
    <row r="222" spans="8:10" x14ac:dyDescent="0.2">
      <c r="H222" s="8"/>
      <c r="I222" s="8"/>
      <c r="J222" s="8"/>
    </row>
    <row r="223" spans="8:10" x14ac:dyDescent="0.2">
      <c r="H223" s="8"/>
      <c r="I223" s="8"/>
      <c r="J223" s="8"/>
    </row>
    <row r="224" spans="8:10" x14ac:dyDescent="0.2">
      <c r="H224" s="8"/>
      <c r="I224" s="8"/>
      <c r="J224" s="8"/>
    </row>
    <row r="225" spans="8:10" x14ac:dyDescent="0.2">
      <c r="H225" s="8"/>
      <c r="I225" s="8"/>
      <c r="J225" s="8"/>
    </row>
    <row r="226" spans="8:10" x14ac:dyDescent="0.2">
      <c r="H226" s="8"/>
      <c r="I226" s="8"/>
      <c r="J226" s="8"/>
    </row>
    <row r="227" spans="8:10" x14ac:dyDescent="0.2">
      <c r="H227" s="8"/>
      <c r="I227" s="8"/>
      <c r="J227" s="8"/>
    </row>
    <row r="228" spans="8:10" x14ac:dyDescent="0.2">
      <c r="H228" s="8"/>
      <c r="I228" s="8"/>
      <c r="J228" s="8"/>
    </row>
    <row r="229" spans="8:10" x14ac:dyDescent="0.2">
      <c r="H229" s="8"/>
      <c r="I229" s="8"/>
      <c r="J229" s="8"/>
    </row>
    <row r="230" spans="8:10" x14ac:dyDescent="0.2">
      <c r="H230" s="8"/>
      <c r="I230" s="8"/>
      <c r="J230" s="8"/>
    </row>
    <row r="231" spans="8:10" x14ac:dyDescent="0.2">
      <c r="H231" s="8"/>
      <c r="I231" s="8"/>
      <c r="J231" s="8"/>
    </row>
    <row r="232" spans="8:10" x14ac:dyDescent="0.2">
      <c r="H232" s="8"/>
      <c r="I232" s="8"/>
      <c r="J232" s="8"/>
    </row>
    <row r="233" spans="8:10" x14ac:dyDescent="0.2">
      <c r="H233" s="8"/>
      <c r="I233" s="8"/>
      <c r="J233" s="8"/>
    </row>
    <row r="234" spans="8:10" x14ac:dyDescent="0.2">
      <c r="H234" s="8"/>
      <c r="I234" s="8"/>
      <c r="J234" s="8"/>
    </row>
    <row r="235" spans="8:10" x14ac:dyDescent="0.2">
      <c r="H235" s="8"/>
      <c r="I235" s="8"/>
      <c r="J235" s="8"/>
    </row>
    <row r="236" spans="8:10" x14ac:dyDescent="0.2">
      <c r="H236" s="8"/>
      <c r="I236" s="8"/>
      <c r="J236" s="8"/>
    </row>
    <row r="237" spans="8:10" x14ac:dyDescent="0.2">
      <c r="H237" s="8"/>
      <c r="I237" s="8"/>
      <c r="J237" s="8"/>
    </row>
    <row r="238" spans="8:10" x14ac:dyDescent="0.2">
      <c r="H238" s="8"/>
      <c r="I238" s="8"/>
      <c r="J238" s="8"/>
    </row>
    <row r="239" spans="8:10" x14ac:dyDescent="0.2">
      <c r="H239" s="8"/>
      <c r="I239" s="8"/>
      <c r="J239" s="8"/>
    </row>
    <row r="240" spans="8:10" x14ac:dyDescent="0.2">
      <c r="H240" s="8"/>
      <c r="I240" s="8"/>
      <c r="J240" s="8"/>
    </row>
    <row r="241" spans="8:10" x14ac:dyDescent="0.2">
      <c r="H241" s="8"/>
      <c r="I241" s="8"/>
      <c r="J241" s="8"/>
    </row>
    <row r="242" spans="8:10" x14ac:dyDescent="0.2">
      <c r="H242" s="8"/>
      <c r="I242" s="8"/>
      <c r="J242" s="8"/>
    </row>
    <row r="243" spans="8:10" x14ac:dyDescent="0.2">
      <c r="H243" s="8"/>
      <c r="I243" s="8"/>
      <c r="J243" s="8"/>
    </row>
    <row r="244" spans="8:10" x14ac:dyDescent="0.2">
      <c r="H244" s="8"/>
      <c r="I244" s="8"/>
      <c r="J244" s="8"/>
    </row>
    <row r="245" spans="8:10" x14ac:dyDescent="0.2">
      <c r="H245" s="8"/>
      <c r="I245" s="8"/>
      <c r="J245" s="8"/>
    </row>
    <row r="246" spans="8:10" x14ac:dyDescent="0.2">
      <c r="H246" s="8"/>
      <c r="I246" s="8"/>
      <c r="J246" s="8"/>
    </row>
    <row r="247" spans="8:10" x14ac:dyDescent="0.2">
      <c r="H247" s="8"/>
      <c r="I247" s="8"/>
      <c r="J247" s="8"/>
    </row>
    <row r="248" spans="8:10" x14ac:dyDescent="0.2">
      <c r="H248" s="8"/>
      <c r="I248" s="8"/>
      <c r="J248" s="8"/>
    </row>
    <row r="249" spans="8:10" x14ac:dyDescent="0.2">
      <c r="H249" s="8"/>
      <c r="I249" s="8"/>
      <c r="J249" s="8"/>
    </row>
    <row r="250" spans="8:10" x14ac:dyDescent="0.2">
      <c r="H250" s="8"/>
      <c r="I250" s="8"/>
      <c r="J250" s="8"/>
    </row>
    <row r="251" spans="8:10" x14ac:dyDescent="0.2">
      <c r="H251" s="8"/>
      <c r="I251" s="8"/>
      <c r="J251" s="8"/>
    </row>
    <row r="252" spans="8:10" x14ac:dyDescent="0.2">
      <c r="H252" s="8"/>
      <c r="I252" s="8"/>
      <c r="J252" s="8"/>
    </row>
    <row r="253" spans="8:10" x14ac:dyDescent="0.2">
      <c r="H253" s="8"/>
      <c r="I253" s="8"/>
      <c r="J253" s="8"/>
    </row>
    <row r="254" spans="8:10" x14ac:dyDescent="0.2">
      <c r="H254" s="8"/>
      <c r="I254" s="8"/>
      <c r="J254" s="8"/>
    </row>
    <row r="255" spans="8:10" x14ac:dyDescent="0.2">
      <c r="H255" s="8"/>
      <c r="I255" s="8"/>
      <c r="J255" s="8"/>
    </row>
    <row r="256" spans="8:10" x14ac:dyDescent="0.2">
      <c r="H256" s="8"/>
      <c r="I256" s="8"/>
      <c r="J256" s="8"/>
    </row>
    <row r="257" spans="8:10" x14ac:dyDescent="0.2">
      <c r="H257" s="8"/>
      <c r="I257" s="8"/>
      <c r="J257" s="8"/>
    </row>
    <row r="258" spans="8:10" x14ac:dyDescent="0.2">
      <c r="H258" s="8"/>
      <c r="I258" s="8"/>
      <c r="J258" s="8"/>
    </row>
    <row r="259" spans="8:10" x14ac:dyDescent="0.2">
      <c r="H259" s="8"/>
      <c r="I259" s="8"/>
      <c r="J259" s="8"/>
    </row>
    <row r="260" spans="8:10" x14ac:dyDescent="0.2">
      <c r="H260" s="8"/>
      <c r="I260" s="8"/>
      <c r="J260" s="8"/>
    </row>
    <row r="261" spans="8:10" x14ac:dyDescent="0.2">
      <c r="H261" s="8"/>
      <c r="I261" s="8"/>
      <c r="J261" s="8"/>
    </row>
    <row r="262" spans="8:10" x14ac:dyDescent="0.2">
      <c r="H262" s="8"/>
      <c r="I262" s="8"/>
      <c r="J262" s="8"/>
    </row>
    <row r="263" spans="8:10" x14ac:dyDescent="0.2">
      <c r="H263" s="8"/>
      <c r="I263" s="8"/>
      <c r="J263" s="8"/>
    </row>
    <row r="264" spans="8:10" x14ac:dyDescent="0.2">
      <c r="H264" s="8"/>
      <c r="I264" s="8"/>
      <c r="J264" s="8"/>
    </row>
    <row r="265" spans="8:10" x14ac:dyDescent="0.2">
      <c r="H265" s="8"/>
      <c r="I265" s="8"/>
      <c r="J265" s="8"/>
    </row>
    <row r="266" spans="8:10" x14ac:dyDescent="0.2">
      <c r="H266" s="8"/>
      <c r="I266" s="8"/>
      <c r="J266" s="8"/>
    </row>
    <row r="267" spans="8:10" x14ac:dyDescent="0.2">
      <c r="H267" s="8"/>
      <c r="I267" s="8"/>
      <c r="J267" s="8"/>
    </row>
    <row r="268" spans="8:10" x14ac:dyDescent="0.2">
      <c r="H268" s="8"/>
      <c r="I268" s="8"/>
      <c r="J268" s="8"/>
    </row>
    <row r="269" spans="8:10" x14ac:dyDescent="0.2">
      <c r="H269" s="8"/>
      <c r="I269" s="8"/>
      <c r="J269" s="8"/>
    </row>
    <row r="270" spans="8:10" x14ac:dyDescent="0.2">
      <c r="H270" s="8"/>
      <c r="I270" s="8"/>
      <c r="J270" s="8"/>
    </row>
    <row r="271" spans="8:10" x14ac:dyDescent="0.2">
      <c r="H271" s="8"/>
      <c r="I271" s="8"/>
      <c r="J271" s="8"/>
    </row>
    <row r="272" spans="8:10" x14ac:dyDescent="0.2">
      <c r="H272" s="8"/>
      <c r="I272" s="8"/>
      <c r="J272" s="8"/>
    </row>
    <row r="273" spans="8:10" x14ac:dyDescent="0.2">
      <c r="H273" s="8"/>
      <c r="I273" s="8"/>
      <c r="J273" s="8"/>
    </row>
    <row r="274" spans="8:10" x14ac:dyDescent="0.2">
      <c r="H274" s="8"/>
      <c r="I274" s="8"/>
      <c r="J274" s="8"/>
    </row>
    <row r="275" spans="8:10" x14ac:dyDescent="0.2">
      <c r="H275" s="8"/>
      <c r="I275" s="8"/>
      <c r="J275" s="8"/>
    </row>
    <row r="276" spans="8:10" x14ac:dyDescent="0.2">
      <c r="H276" s="8"/>
      <c r="I276" s="8"/>
      <c r="J276" s="8"/>
    </row>
    <row r="277" spans="8:10" x14ac:dyDescent="0.2">
      <c r="H277" s="8"/>
      <c r="I277" s="8"/>
      <c r="J277" s="8"/>
    </row>
    <row r="278" spans="8:10" x14ac:dyDescent="0.2">
      <c r="H278" s="8"/>
      <c r="I278" s="8"/>
      <c r="J278" s="8"/>
    </row>
    <row r="279" spans="8:10" x14ac:dyDescent="0.2">
      <c r="H279" s="8"/>
      <c r="I279" s="8"/>
      <c r="J279" s="8"/>
    </row>
    <row r="280" spans="8:10" x14ac:dyDescent="0.2">
      <c r="H280" s="8"/>
      <c r="I280" s="8"/>
      <c r="J280" s="8"/>
    </row>
    <row r="281" spans="8:10" x14ac:dyDescent="0.2">
      <c r="H281" s="8"/>
      <c r="I281" s="8"/>
      <c r="J281" s="8"/>
    </row>
    <row r="282" spans="8:10" x14ac:dyDescent="0.2">
      <c r="H282" s="8"/>
      <c r="I282" s="8"/>
      <c r="J282" s="8"/>
    </row>
    <row r="283" spans="8:10" x14ac:dyDescent="0.2">
      <c r="H283" s="8"/>
      <c r="I283" s="8"/>
      <c r="J283" s="8"/>
    </row>
    <row r="284" spans="8:10" x14ac:dyDescent="0.2">
      <c r="H284" s="8"/>
      <c r="I284" s="8"/>
      <c r="J284" s="8"/>
    </row>
    <row r="285" spans="8:10" x14ac:dyDescent="0.2">
      <c r="H285" s="8"/>
      <c r="I285" s="8"/>
      <c r="J285" s="8"/>
    </row>
    <row r="286" spans="8:10" x14ac:dyDescent="0.2">
      <c r="H286" s="8"/>
      <c r="I286" s="8"/>
      <c r="J286" s="8"/>
    </row>
    <row r="287" spans="8:10" x14ac:dyDescent="0.2">
      <c r="H287" s="8"/>
      <c r="I287" s="8"/>
      <c r="J287" s="8"/>
    </row>
    <row r="288" spans="8:10" x14ac:dyDescent="0.2">
      <c r="H288" s="8"/>
      <c r="I288" s="8"/>
      <c r="J288" s="8"/>
    </row>
    <row r="289" spans="8:10" x14ac:dyDescent="0.2">
      <c r="H289" s="8"/>
      <c r="I289" s="8"/>
      <c r="J289" s="8"/>
    </row>
    <row r="290" spans="8:10" x14ac:dyDescent="0.2">
      <c r="H290" s="8"/>
      <c r="I290" s="8"/>
      <c r="J290" s="8"/>
    </row>
    <row r="291" spans="8:10" x14ac:dyDescent="0.2">
      <c r="H291" s="8"/>
      <c r="I291" s="8"/>
      <c r="J291" s="8"/>
    </row>
    <row r="292" spans="8:10" x14ac:dyDescent="0.2">
      <c r="H292" s="8"/>
      <c r="I292" s="8"/>
      <c r="J292" s="8"/>
    </row>
    <row r="293" spans="8:10" x14ac:dyDescent="0.2">
      <c r="H293" s="8"/>
      <c r="I293" s="8"/>
      <c r="J293" s="8"/>
    </row>
    <row r="294" spans="8:10" x14ac:dyDescent="0.2">
      <c r="H294" s="8"/>
      <c r="I294" s="8"/>
      <c r="J294" s="8"/>
    </row>
    <row r="295" spans="8:10" x14ac:dyDescent="0.2">
      <c r="H295" s="8"/>
      <c r="I295" s="8"/>
      <c r="J295" s="8"/>
    </row>
    <row r="296" spans="8:10" x14ac:dyDescent="0.2">
      <c r="H296" s="8"/>
      <c r="I296" s="8"/>
      <c r="J296" s="8"/>
    </row>
    <row r="297" spans="8:10" x14ac:dyDescent="0.2">
      <c r="H297" s="8"/>
      <c r="I297" s="8"/>
      <c r="J297" s="8"/>
    </row>
    <row r="298" spans="8:10" x14ac:dyDescent="0.2">
      <c r="H298" s="8"/>
      <c r="I298" s="8"/>
      <c r="J298" s="8"/>
    </row>
    <row r="299" spans="8:10" x14ac:dyDescent="0.2">
      <c r="H299" s="8"/>
      <c r="I299" s="8"/>
      <c r="J299" s="8"/>
    </row>
    <row r="300" spans="8:10" x14ac:dyDescent="0.2">
      <c r="H300" s="8"/>
      <c r="I300" s="8"/>
      <c r="J300" s="8"/>
    </row>
    <row r="301" spans="8:10" x14ac:dyDescent="0.2">
      <c r="H301" s="8"/>
      <c r="I301" s="8"/>
      <c r="J301" s="8"/>
    </row>
    <row r="302" spans="8:10" x14ac:dyDescent="0.2">
      <c r="H302" s="8"/>
      <c r="I302" s="8"/>
      <c r="J302" s="8"/>
    </row>
    <row r="303" spans="8:10" x14ac:dyDescent="0.2">
      <c r="H303" s="8"/>
      <c r="I303" s="8"/>
      <c r="J303" s="8"/>
    </row>
    <row r="304" spans="8:10" x14ac:dyDescent="0.2">
      <c r="H304" s="8"/>
      <c r="I304" s="8"/>
      <c r="J304" s="8"/>
    </row>
    <row r="305" spans="8:10" x14ac:dyDescent="0.2">
      <c r="H305" s="8"/>
      <c r="I305" s="8"/>
      <c r="J305" s="8"/>
    </row>
    <row r="306" spans="8:10" x14ac:dyDescent="0.2">
      <c r="H306" s="8"/>
      <c r="I306" s="8"/>
      <c r="J306" s="8"/>
    </row>
    <row r="307" spans="8:10" x14ac:dyDescent="0.2">
      <c r="H307" s="8"/>
      <c r="I307" s="8"/>
      <c r="J307" s="8"/>
    </row>
    <row r="308" spans="8:10" x14ac:dyDescent="0.2">
      <c r="H308" s="8"/>
      <c r="I308" s="8"/>
      <c r="J308" s="8"/>
    </row>
    <row r="309" spans="8:10" x14ac:dyDescent="0.2">
      <c r="H309" s="8"/>
      <c r="I309" s="8"/>
      <c r="J309" s="8"/>
    </row>
    <row r="310" spans="8:10" x14ac:dyDescent="0.2">
      <c r="H310" s="8"/>
      <c r="I310" s="8"/>
      <c r="J310" s="8"/>
    </row>
    <row r="311" spans="8:10" x14ac:dyDescent="0.2">
      <c r="H311" s="8"/>
      <c r="I311" s="8"/>
      <c r="J311" s="8"/>
    </row>
    <row r="312" spans="8:10" x14ac:dyDescent="0.2">
      <c r="H312" s="8"/>
      <c r="I312" s="8"/>
      <c r="J312" s="8"/>
    </row>
    <row r="313" spans="8:10" x14ac:dyDescent="0.2">
      <c r="H313" s="8"/>
      <c r="I313" s="8"/>
      <c r="J313" s="8"/>
    </row>
    <row r="314" spans="8:10" x14ac:dyDescent="0.2">
      <c r="H314" s="8"/>
      <c r="I314" s="8"/>
      <c r="J314" s="8"/>
    </row>
  </sheetData>
  <mergeCells count="11">
    <mergeCell ref="G9:G10"/>
    <mergeCell ref="B4:G4"/>
    <mergeCell ref="B5:G5"/>
    <mergeCell ref="B6:G6"/>
    <mergeCell ref="B8:B10"/>
    <mergeCell ref="C8:C10"/>
    <mergeCell ref="D8:E8"/>
    <mergeCell ref="F8:G8"/>
    <mergeCell ref="D9:D10"/>
    <mergeCell ref="E9:E10"/>
    <mergeCell ref="F9:F10"/>
  </mergeCells>
  <printOptions horizontalCentered="1"/>
  <pageMargins left="0.11811023622047245" right="0.11811023622047245" top="0.35433070866141736" bottom="0.35433070866141736" header="0.31496062992125984" footer="0.31496062992125984"/>
  <pageSetup paperSize="258" scale="85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Ringkasan LRA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2017-12-27T07:13:00Z</cp:lastPrinted>
  <dcterms:created xsi:type="dcterms:W3CDTF">2017-12-27T07:10:36Z</dcterms:created>
  <dcterms:modified xsi:type="dcterms:W3CDTF">2017-12-27T07:24:05Z</dcterms:modified>
</cp:coreProperties>
</file>